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9" activeTab="9"/>
  </bookViews>
  <sheets>
    <sheet name="Poznámky" sheetId="1" r:id="rId1"/>
    <sheet name="Rekapitulácia" sheetId="2" r:id="rId2"/>
    <sheet name="vysvetlivky" sheetId="3" state="hidden" r:id="rId3"/>
    <sheet name="14_Sumarizácia" sheetId="4" r:id="rId4"/>
    <sheet name="13_ Finančné operácie" sheetId="5" r:id="rId5"/>
    <sheet name="12_Služby a obchod BV" sheetId="6" r:id="rId6"/>
    <sheet name="11_Soc_veci BV" sheetId="7" r:id="rId7"/>
    <sheet name="10_Vnútro BV" sheetId="8" r:id="rId8"/>
    <sheet name="9_kultúra BV" sheetId="9" r:id="rId9"/>
    <sheet name="8_Vzdelávanie BV" sheetId="10" r:id="rId10"/>
    <sheet name="7_Organizačné BV" sheetId="11" r:id="rId11"/>
    <sheet name="6_ekonomika BV" sheetId="12" r:id="rId12"/>
    <sheet name="5_hospodárstvo BV" sheetId="13" r:id="rId13"/>
    <sheet name="4_Infraštruktúra BV_KV" sheetId="14" r:id="rId14"/>
    <sheet name="3_Výstavba BV" sheetId="15" r:id="rId15"/>
    <sheet name="2_Životné prostr BV_" sheetId="16" r:id="rId16"/>
    <sheet name="1_Pôdohospodárstvo BV_ KV" sheetId="17" r:id="rId17"/>
    <sheet name="KP" sheetId="18" r:id="rId18"/>
    <sheet name="BP" sheetId="19" r:id="rId19"/>
    <sheet name="KV 3 Výstavba" sheetId="20" r:id="rId20"/>
    <sheet name="KV 2 Životné prostredie" sheetId="21" r:id="rId21"/>
  </sheets>
  <definedNames>
    <definedName name="Excel_BuiltIn_Print_Area_1_1">'Poznámky'!$A$1:$C$11</definedName>
    <definedName name="Excel_BuiltIn_Print_Area_1_1_1">'Poznámky'!$A$1:$B$16</definedName>
    <definedName name="Excel_BuiltIn_Print_Area_10_1">'8_Vzdelávanie BV'!$A$1:$F$122</definedName>
    <definedName name="Excel_BuiltIn_Print_Area_10_1_1">'6_ekonomika BV'!$A$1:$F$1</definedName>
    <definedName name="Excel_BuiltIn_Print_Area_11">'7_Organizačné BV'!$A$2:$F$51</definedName>
    <definedName name="Excel_BuiltIn_Print_Area_12">'6_ekonomika BV'!$A$1:$F$33</definedName>
    <definedName name="Excel_BuiltIn_Print_Area_12_1">'6_ekonomika BV'!$A$1:$F$35</definedName>
    <definedName name="Excel_BuiltIn_Print_Area_12_1_1">'5_hospodárstvo BV'!$A$2:$F$144</definedName>
    <definedName name="Excel_BuiltIn_Print_Area_13">'5_hospodárstvo BV'!$B$1:$F$144</definedName>
    <definedName name="Excel_BuiltIn_Print_Area_13_1">'5_hospodárstvo BV'!$A$1:$F$144</definedName>
    <definedName name="Excel_BuiltIn_Print_Area_13_1_1">'3_Výstavba BV'!$A$1:$F$39</definedName>
    <definedName name="Excel_BuiltIn_Print_Area_14">'4_Infraštruktúra BV_KV'!$A$1:$F$19</definedName>
    <definedName name="Excel_BuiltIn_Print_Area_15">'3_Výstavba BV'!$A$1:$F$27</definedName>
    <definedName name="Excel_BuiltIn_Print_Area_17">'1_Pôdohospodárstvo BV_ KV'!$A$1:$F$12</definedName>
    <definedName name="Excel_BuiltIn_Print_Area_18">'KP'!$A$1:$E$16</definedName>
    <definedName name="Excel_BuiltIn_Print_Area_18_1_1">'BP'!$B$60:$F$85</definedName>
    <definedName name="Excel_BuiltIn_Print_Area_2_1">'Rekapitulácia'!$B$4:$C$30</definedName>
    <definedName name="Excel_BuiltIn_Print_Area_2_1_1">'Rekapitulácia'!$B$4:$C$32</definedName>
    <definedName name="Excel_BuiltIn_Print_Area_2_1_1_1">"$10_Vnútro.$#REF!$#REF!:$#REF!$#REF!"</definedName>
    <definedName name="Excel_BuiltIn_Print_Area_3_1">'14_Sumarizácia'!$A$2:$B$41</definedName>
    <definedName name="Excel_BuiltIn_Print_Area_3_1_1">'14_Sumarizácia'!$A$2:$B$42</definedName>
    <definedName name="Excel_BuiltIn_Print_Area_3_1_1_1">'13_ Finančné operácie'!$B$1:$C$22</definedName>
    <definedName name="Excel_BuiltIn_Print_Area_4_1_1">'13_ Finančné operácie'!$B$2:$C$17</definedName>
    <definedName name="Excel_BuiltIn_Print_Area_4_1_1_1">"$11_Soc_veci.$#REF!$#REF!:$#REF!$#REF!"</definedName>
    <definedName name="Excel_BuiltIn_Print_Area_5">'13_ Finančné operácie'!$B$1:$C$17</definedName>
    <definedName name="Excel_BuiltIn_Print_Area_5_1_1">'12_Služby a obchod BV'!$A$1:$F$30</definedName>
    <definedName name="Excel_BuiltIn_Print_Area_5_1_1_1">'11_Soc_veci BV'!$A$1:$F$1</definedName>
    <definedName name="Excel_BuiltIn_Print_Area_5_1_1_1_1">'12_Služby a obchod BV'!$A$1:$F$28</definedName>
    <definedName name="Excel_BuiltIn_Print_Area_6">'12_Služby a obchod BV'!$A$1:$F$35</definedName>
    <definedName name="Excel_BuiltIn_Print_Area_6_1">'10_Vnútro BV'!$A$1:$F$14</definedName>
    <definedName name="Excel_BuiltIn_Print_Area_6_1_1">"$9_kultúra.$#REF!$#REF!:$#REF!$#REF!"</definedName>
    <definedName name="Excel_BuiltIn_Print_Area_7_1">'10_Vnútro BV'!#REF!</definedName>
    <definedName name="Excel_BuiltIn_Print_Area_7_1_1">'9_kultúra BV'!$A$1:$F$1</definedName>
    <definedName name="Excel_BuiltIn_Print_Area_7_1_1_1">"$8_Vzdelávanie.$#REF!$#REF!:$#REF!$#REF!"</definedName>
    <definedName name="Excel_BuiltIn_Print_Area_8">'10_Vnútro BV'!$A$1:$F$90</definedName>
    <definedName name="Excel_BuiltIn_Print_Area_8_1_1">'8_Vzdelávanie BV'!$A$1:$F$1</definedName>
    <definedName name="Excel_BuiltIn_Print_Area_8_1_1_1">"$7_Organizačné.$#REF!$#REF!:$#REF!$#REF!"</definedName>
    <definedName name="Excel_BuiltIn_Print_Area_9">'9_kultúra BV'!$A$1:$F$46</definedName>
    <definedName name="Excel_BuiltIn_Print_Area_9_1_1">'8_Vzdelávanie BV'!$A$123:$F$145</definedName>
    <definedName name="Excel_BuiltIn_Print_Area_9_1_1_1">'8_Vzdelávanie BV'!$B$104:$F$145</definedName>
    <definedName name="Excel_BuiltIn_Print_Area_9_1_1_1_1">'8_Vzdelávanie BV'!$A$104:$F$107</definedName>
    <definedName name="Excel_BuiltIn_Print_Area_9_1_1_1_1_1">'7_Organizačné BV'!$A$2:$F$2</definedName>
    <definedName name="Excel_BuiltIn_Print_Area_9_1_1_1_1_1_1">"$6_ekonomika.$#REF!$#REF!:$#REF!$#REF!"</definedName>
    <definedName name="_xlnm.Print_Area" localSheetId="16">'1_Pôdohospodárstvo BV_ KV'!$A$1:$J$28</definedName>
    <definedName name="_xlnm.Print_Area" localSheetId="7">'10_Vnútro BV'!$A$1:$J$112</definedName>
    <definedName name="_xlnm.Print_Area" localSheetId="6">'11_Soc_veci BV'!$A$1:$J$40</definedName>
    <definedName name="_xlnm.Print_Area" localSheetId="5">'12_Služby a obchod BV'!$A$1:$J$35</definedName>
    <definedName name="_xlnm.Print_Area" localSheetId="4">'13_ Finančné operácie'!$A$2:$H$17</definedName>
    <definedName name="_xlnm.Print_Area" localSheetId="15">'2_Životné prostr BV_'!$A$1:$J$70</definedName>
    <definedName name="_xlnm.Print_Area" localSheetId="14">'3_Výstavba BV'!$A$1:$J$28</definedName>
    <definedName name="_xlnm.Print_Area" localSheetId="13">'4_Infraštruktúra BV_KV'!$A$1:$J$44</definedName>
    <definedName name="_xlnm.Print_Area" localSheetId="12">'5_hospodárstvo BV'!$A$2:$J$154</definedName>
    <definedName name="_xlnm.Print_Area" localSheetId="11">'6_ekonomika BV'!$A$1:$J$33</definedName>
    <definedName name="_xlnm.Print_Area" localSheetId="10">'7_Organizačné BV'!$A$2:$J$51</definedName>
    <definedName name="_xlnm.Print_Area" localSheetId="9">'8_Vzdelávanie BV'!$A$1:$J$165</definedName>
    <definedName name="_xlnm.Print_Area" localSheetId="8">'9_kultúra BV'!$A$1:$J$57</definedName>
    <definedName name="_xlnm.Print_Area" localSheetId="18">'BP'!$A$1:$O$85</definedName>
    <definedName name="_xlnm.Print_Area" localSheetId="17">'KP'!$A$1:$J$19</definedName>
    <definedName name="_xlnm.Print_Area" localSheetId="20">'KV 2 Životné prostredie'!$A$1:$J$16</definedName>
    <definedName name="_xlnm.Print_Area" localSheetId="19">'KV 3 Výstavba'!$A$1:$J$64</definedName>
    <definedName name="_xlnm.Print_Area" localSheetId="0">'Poznámky'!$A$1:$C$12</definedName>
    <definedName name="_xlnm.Print_Area" localSheetId="1">'Rekapitulácia'!$B$2:$H$26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E19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44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67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  <comment ref="E95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E122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  <comment ref="E153" authorId="0">
      <text>
        <r>
          <rPr>
            <sz val="10"/>
            <rFont val="Arial"/>
            <family val="2"/>
          </rPr>
          <t>Správne, súdne notárske, odvod za neplnenie povinného podielu zamestnávania občanov ZŤP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E14" authorId="0">
      <text>
        <r>
          <rPr>
            <sz val="10"/>
            <rFont val="Arial"/>
            <family val="2"/>
          </rPr>
          <t xml:space="preserve">Napríklad na rozvoj kultúry, životného prostredia, sociálnej sféry, školstva, zmiernenie škôd spôsobených živelnými pohromami, výstavbu miest a obcí, ochranu pred požiarmi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F22" authorId="0">
      <text>
        <r>
          <rPr>
            <sz val="10"/>
            <rFont val="Arial"/>
            <family val="2"/>
          </rPr>
          <t xml:space="preserve">Poplatok z predaja alkoholických nápojov a tabakových výrobkov
</t>
        </r>
      </text>
    </comment>
    <comment ref="F23" authorId="0">
      <text>
        <r>
          <rPr>
            <sz val="10"/>
            <rFont val="Arial"/>
            <family val="2"/>
          </rPr>
          <t xml:space="preserve">Podľa § 35 a § 35b zák. č. 511/92 Zb. O správe daní a poplatkov, ktoré uloží alebo vyrúbi daňovému subjektu správca dane – mesto
</t>
        </r>
      </text>
    </comment>
    <comment ref="F30" authorId="0">
      <text>
        <r>
          <rPr>
            <sz val="10"/>
            <rFont val="Arial"/>
            <family val="2"/>
          </rPr>
          <t xml:space="preserve">Objekt = garáž, byt atď.
Priestor = časť budovy a objektu
</t>
        </r>
      </text>
    </comment>
    <comment ref="F33" authorId="0">
      <text>
        <r>
          <rPr>
            <sz val="10"/>
            <rFont val="Arial"/>
            <family val="2"/>
          </rPr>
          <t xml:space="preserve">Za výherné prístroje, výrub stromov, rozkopávkové povolenie, stavebné konanie, potvrdenie o trvalom pobyte, matričné poplatky, rybárske lístky, osvedčenie SHR, správe konanie, daňové konanie
</t>
        </r>
      </text>
    </comment>
    <comment ref="F35" authorId="0">
      <text>
        <r>
          <rPr>
            <sz val="10"/>
            <rFont val="Arial"/>
            <family val="2"/>
          </rPr>
          <t>Všeobecne záväzných právnych predpisov, v oblasti životného prostredia, v blokovom konaní, za porušenie povinnosti nepeňažnej povahy vyplývajúcej z osobitných predpisov</t>
        </r>
      </text>
    </comment>
    <comment ref="F37" authorId="0">
      <text>
        <r>
          <rPr>
            <sz val="10"/>
            <rFont val="Arial"/>
            <family val="2"/>
          </rPr>
          <t>Za použitie faxu, telefónu, služobných motorových vozidiel, odpadových nádob, služby za odvysielané relácie v miestnom rozhlase, reklamy v obecných novinách, vstupné,, služby za vodné, stočné, elektrinu, plyn, teplo, sprístupnenie informácií, za opatrovateľské služby, školné a zápisné aj za jazykové kurzy</t>
        </r>
      </text>
    </comment>
    <comment ref="F41" authorId="0">
      <text>
        <r>
          <rPr>
            <sz val="10"/>
            <rFont val="Arial"/>
            <family val="2"/>
          </rPr>
          <t>Príjmy za odpredaj prebytočného hnuteľného  majetku zakúpeného  z bežných výdavkov, vrátane nábytku</t>
        </r>
      </text>
    </comment>
    <comment ref="F52" authorId="0">
      <text>
        <r>
          <rPr>
            <sz val="10"/>
            <rFont val="Arial"/>
            <family val="2"/>
          </rPr>
          <t>Ak nie je prípustné vzájomné započítanie príjmov a výdavkov, napr. Za noviny, časopisy, telefóny, elektrinu, plyn a z nájomného.</t>
        </r>
      </text>
    </comment>
    <comment ref="F58" authorId="0">
      <text>
        <r>
          <rPr>
            <sz val="10"/>
            <rFont val="Arial"/>
            <family val="2"/>
          </rPr>
          <t>Všetky prijaté dobrovoľné príspevky od darcov a sponzorov, napr. Na rozvoj kultúry, životného prostredia, sociálnej sféry, zdravotníctva, školstva, spoločný obecný úrad alebo združenie obcí, zmiernenie škôd spôsobených živelný,i pohromami.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21" authorId="0">
      <text>
        <r>
          <rPr>
            <sz val="10"/>
            <rFont val="Arial"/>
            <family val="2"/>
          </rPr>
          <t>Obstaranie osobných počítačov, myší, klávesníc, procesorov, tlačiarní, podávačov, nenahratých nosičov dát</t>
        </r>
      </text>
    </comment>
    <comment ref="E26" authorId="0">
      <text>
        <r>
          <rPr>
            <sz val="10"/>
            <rFont val="Arial"/>
            <family val="2"/>
          </rPr>
          <t>Externý informatik – mzda podľa zmluvy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36" authorId="0">
      <text>
        <r>
          <rPr>
            <sz val="10"/>
            <rFont val="Arial"/>
            <family val="2"/>
          </rPr>
          <t>Tvorba úspor na dieťa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23" authorId="0">
      <text>
        <r>
          <rPr>
            <sz val="10"/>
            <rFont val="Arial"/>
            <family val="2"/>
          </rPr>
          <t>Diaľničné známky, parkovacie karty, zelené karty, tankovacie karty</t>
        </r>
      </text>
    </comment>
    <comment ref="E49" authorId="0">
      <text>
        <r>
          <rPr>
            <sz val="10"/>
            <rFont val="Arial"/>
            <family val="2"/>
          </rPr>
          <t>Honoráre za články</t>
        </r>
      </text>
    </comment>
    <comment ref="E81" authorId="0">
      <text>
        <r>
          <rPr>
            <sz val="10"/>
            <rFont val="Arial"/>
            <family val="2"/>
          </rPr>
          <t>Všetky druhy používaného papiera, tlačivá a formuláre, tonery, batérie do mob. Telefónov, čistiace, hygienický a dezinfekčný materiál, lieky a drobný zdravotnícky materiál na vybavenie lekárničiek, kvety a vence pre zosnulého zamestnanca, resp. dôchodcu, alebo na pietne akty, umelé kvety, tabule na označenie budov, uličné tabule, informačné tabule, symboly územnej samosprávy</t>
        </r>
      </text>
    </comment>
    <comment ref="E84" authorId="0">
      <text>
        <r>
          <rPr>
            <sz val="10"/>
            <rFont val="Arial"/>
            <family val="2"/>
          </rPr>
          <t>Výdavky na obstaranie licencií súvisiacich s používaním softvéru (Microsoft office)</t>
        </r>
      </text>
    </comment>
    <comment ref="E88" authorId="0">
      <text>
        <r>
          <rPr>
            <sz val="10"/>
            <rFont val="Arial"/>
            <family val="2"/>
          </rPr>
          <t>Tlač tlačív, máp, brožúr, publikácií, polygrafické a rozmnožovacie služby, výroba informačných tabúľ, tlmočníka a prekladateľská činnosť, nahrávanie a ozvučenie MsZ, správa bytového hospodárstva, úprava výzdoba verejného priestranstva, zhotovovanie kľúčov, pečiatok, rámovanie obrazov, renovácia pások a tonerov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36" authorId="0">
      <text>
        <r>
          <rPr>
            <sz val="10"/>
            <rFont val="Arial"/>
            <family val="2"/>
          </rPr>
          <t xml:space="preserve">Kancelársky materiál, rozmnožovanie, tlačivá, polygrafický materiál, videokazety, tonery, čistiace prostriedky, kvety, </t>
        </r>
      </text>
    </comment>
  </commentList>
</comments>
</file>

<file path=xl/sharedStrings.xml><?xml version="1.0" encoding="utf-8"?>
<sst xmlns="http://schemas.openxmlformats.org/spreadsheetml/2006/main" count="2215" uniqueCount="872">
  <si>
    <t>Zdroje:</t>
  </si>
  <si>
    <t>zo štátneho rozpočtu</t>
  </si>
  <si>
    <t>1AC1</t>
  </si>
  <si>
    <t>Aktivačná činnosť financovaná zo ŠR</t>
  </si>
  <si>
    <t>Vlastné príjmy mesta</t>
  </si>
  <si>
    <t>Zdroje zo zisku (z rezervného fondu)</t>
  </si>
  <si>
    <t>Zdroje z predaja majetku</t>
  </si>
  <si>
    <t>Bankové úvery so štátnou zárukou</t>
  </si>
  <si>
    <t>Bankové úvery bez štátnej záruky</t>
  </si>
  <si>
    <t>11H</t>
  </si>
  <si>
    <t>Iné zdroje - od obcí, RO alebo Neziskových organizácií</t>
  </si>
  <si>
    <t>13D1</t>
  </si>
  <si>
    <t>Prostriedky na sociálnu službu   z roku 2013 vrátené  v roku 2014</t>
  </si>
  <si>
    <r>
      <t>Červený štvorček</t>
    </r>
    <r>
      <rPr>
        <sz val="10"/>
        <rFont val="Arial"/>
        <family val="2"/>
      </rPr>
      <t xml:space="preserve"> na konci bunky znamená poznámku, na ktorú sa je potrebné nastaviť za účelom jej zobrazenia, nakoľko obsahuje podrobný rozpis výdavkov</t>
    </r>
  </si>
  <si>
    <t xml:space="preserve">  REKAPITULÁCIA PRÍJMOV A VÝDAVKOV </t>
  </si>
  <si>
    <t>Želiezovce</t>
  </si>
  <si>
    <t>v Eur</t>
  </si>
  <si>
    <t xml:space="preserve"> I.zmena +/-</t>
  </si>
  <si>
    <t>Rozpočet po I. zmene</t>
  </si>
  <si>
    <t>II. zmena +/-</t>
  </si>
  <si>
    <t>Rozpočet po II. zmene</t>
  </si>
  <si>
    <t>Bežné príjmy</t>
  </si>
  <si>
    <t>Bežné výdavky</t>
  </si>
  <si>
    <t>v tom:</t>
  </si>
  <si>
    <t>Mestský úrad</t>
  </si>
  <si>
    <t>Základné školy</t>
  </si>
  <si>
    <t>Centrum voľného času</t>
  </si>
  <si>
    <t>Základná umelecká škola</t>
  </si>
  <si>
    <t>Rozdiel:</t>
  </si>
  <si>
    <t>Kapitálové príjmy</t>
  </si>
  <si>
    <t>Kapitálové výdavky</t>
  </si>
  <si>
    <t>Príjmové finančné operácie</t>
  </si>
  <si>
    <t>Výdavkové finančné operácie</t>
  </si>
  <si>
    <t>Príjmy celkom</t>
  </si>
  <si>
    <t>Výdavky celkom</t>
  </si>
  <si>
    <t>Rozdiel</t>
  </si>
  <si>
    <t xml:space="preserve">S U M A R I Z Á C I A                                                                                                                                                                 Bežný rozpočet, kapitálový rozpočet                                                                                                                       </t>
  </si>
  <si>
    <t>Rozpočet na rok 2014</t>
  </si>
  <si>
    <t>I. zmena +/-</t>
  </si>
  <si>
    <t>Bežné príjmy spolu:</t>
  </si>
  <si>
    <t>Bežné výdavky spolu:</t>
  </si>
  <si>
    <t xml:space="preserve">   z toho:</t>
  </si>
  <si>
    <t xml:space="preserve">        Program 1:   Úsek pôdohospodárstva</t>
  </si>
  <si>
    <t xml:space="preserve">        Program 2:   Úsek životného prostredia a rekreácie</t>
  </si>
  <si>
    <t xml:space="preserve">        Program 3:   Úsek výstavby a územného rozvoja</t>
  </si>
  <si>
    <t xml:space="preserve">        Program 4:   Úsek infraštruktúry</t>
  </si>
  <si>
    <t xml:space="preserve">        Program 5:   Úsek hospodárstva</t>
  </si>
  <si>
    <t xml:space="preserve">        Program 6:   Úsek ekonomiky</t>
  </si>
  <si>
    <t xml:space="preserve">        Program 7:   Úsek organizačných vecí</t>
  </si>
  <si>
    <t xml:space="preserve">        Program 8:   Úsek školstva</t>
  </si>
  <si>
    <t xml:space="preserve">        Program 9:   Úsek kultúry</t>
  </si>
  <si>
    <t xml:space="preserve">        Program 10: Úsek vnútra</t>
  </si>
  <si>
    <t xml:space="preserve">        Program 11: Úsek sociálnych vecí</t>
  </si>
  <si>
    <t xml:space="preserve">        Program 12: Úsek služieb a obchodu</t>
  </si>
  <si>
    <t>Prebytok  bežného rozpočtu:</t>
  </si>
  <si>
    <t>Kapitálové príjmy spolu:</t>
  </si>
  <si>
    <t xml:space="preserve">Kapitálové výdavky spolu: </t>
  </si>
  <si>
    <t>Prebytok (Schodok) kapitálového rozpočtu:</t>
  </si>
  <si>
    <t>PRÍJMY SPOLU (bežné + kapitálové):</t>
  </si>
  <si>
    <t>VÝDAVKY SPOLU (bežné + kapitálové):</t>
  </si>
  <si>
    <t>Prebytok (+)/schodok (-)</t>
  </si>
  <si>
    <t>Finančné operácie</t>
  </si>
  <si>
    <t>zmena+/-</t>
  </si>
  <si>
    <t>Rozpočet pi II. zmene</t>
  </si>
  <si>
    <t>Celkom príjmové finančné operácie</t>
  </si>
  <si>
    <t xml:space="preserve">Dlhodobé investičné úvery </t>
  </si>
  <si>
    <t>Eurofondový úver</t>
  </si>
  <si>
    <t>Prevod z rezervného fondu</t>
  </si>
  <si>
    <t>Celkom výdavkové finančné operácie</t>
  </si>
  <si>
    <t>Záväzky po zrušenej príspevkovej org. NsP Želiezovce</t>
  </si>
  <si>
    <t>Účasť na majetku - EKOFERMENT, s.r.o.</t>
  </si>
  <si>
    <t>Splácanie finančného lízingu</t>
  </si>
  <si>
    <t>Splátky istín dlhodobých investičných úverov (č.230189, č.230389)</t>
  </si>
  <si>
    <t>Splátky z úveru ŠFRB</t>
  </si>
  <si>
    <t>Vratka istiny  Eurofondového úveru č. 234710</t>
  </si>
  <si>
    <t>Výsledok hospodárenia finančných operácií</t>
  </si>
  <si>
    <t>Program 12. Služby a obchod</t>
  </si>
  <si>
    <t>P.č.</t>
  </si>
  <si>
    <t>Funkčná klasifikácia</t>
  </si>
  <si>
    <t>Ekonomická klasifikácia</t>
  </si>
  <si>
    <t>Bežný rozpočet</t>
  </si>
  <si>
    <t>V EUR</t>
  </si>
  <si>
    <t>Celkom program: Služby a obchod</t>
  </si>
  <si>
    <t>1.</t>
  </si>
  <si>
    <t>04</t>
  </si>
  <si>
    <t>Ekonomická oblasť</t>
  </si>
  <si>
    <t>2.</t>
  </si>
  <si>
    <t>04.1.2</t>
  </si>
  <si>
    <t>Všeobecná pracovná oblasť- aktivačná činnosť, §§ 50i, 50j</t>
  </si>
  <si>
    <t>3.</t>
  </si>
  <si>
    <t>Tarifný, osobný, funkčný plat</t>
  </si>
  <si>
    <t>4.</t>
  </si>
  <si>
    <t>osobný príplatok</t>
  </si>
  <si>
    <t>5.</t>
  </si>
  <si>
    <t>Odmeny</t>
  </si>
  <si>
    <t>6.</t>
  </si>
  <si>
    <t>Odvody</t>
  </si>
  <si>
    <t>7.</t>
  </si>
  <si>
    <t>Prídel do sociálneho fondu</t>
  </si>
  <si>
    <t>8.</t>
  </si>
  <si>
    <t>Nemocenské dávky</t>
  </si>
  <si>
    <t>9.</t>
  </si>
  <si>
    <t>Stravovanie</t>
  </si>
  <si>
    <t>10.</t>
  </si>
  <si>
    <t>Všeobecný materiál</t>
  </si>
  <si>
    <t>23.</t>
  </si>
  <si>
    <t>01</t>
  </si>
  <si>
    <t>Všeobecné verejné služby</t>
  </si>
  <si>
    <t>24.</t>
  </si>
  <si>
    <t>01.1.1.6</t>
  </si>
  <si>
    <t>Obce</t>
  </si>
  <si>
    <t>25.</t>
  </si>
  <si>
    <t>Rutinná  údržba výpočtovej techniky</t>
  </si>
  <si>
    <t>26.</t>
  </si>
  <si>
    <t>Materiál – výpočtová technika</t>
  </si>
  <si>
    <t>27.</t>
  </si>
  <si>
    <t>Právne služby</t>
  </si>
  <si>
    <t>28.</t>
  </si>
  <si>
    <t>Trovy právneho zastúpenia</t>
  </si>
  <si>
    <t>29.</t>
  </si>
  <si>
    <t>Exekučné služby</t>
  </si>
  <si>
    <t>30.</t>
  </si>
  <si>
    <t>Súdne poplatky</t>
  </si>
  <si>
    <t>31.</t>
  </si>
  <si>
    <t>Údržba a podpora technických prostriedkov IS</t>
  </si>
  <si>
    <t>32.</t>
  </si>
  <si>
    <t>Softvér – podpora k APV Korwin</t>
  </si>
  <si>
    <t>33.</t>
  </si>
  <si>
    <t>Poradensko konzultačné  práce - Datalan</t>
  </si>
  <si>
    <t>34.</t>
  </si>
  <si>
    <t>35.</t>
  </si>
  <si>
    <t>Podnikateľaký inkubátor - dom služieb</t>
  </si>
  <si>
    <t>37.</t>
  </si>
  <si>
    <t>39.</t>
  </si>
  <si>
    <t>40.</t>
  </si>
  <si>
    <t>49.</t>
  </si>
  <si>
    <t>Všeobecný materiál-papier, toner</t>
  </si>
  <si>
    <t>51.</t>
  </si>
  <si>
    <t>Všeobecné služby - externé</t>
  </si>
  <si>
    <t>Program 11: Sociálne veci a zdravotníctvo</t>
  </si>
  <si>
    <t>Celkom program: Sociálne veci a zdravotníctvo</t>
  </si>
  <si>
    <t>10</t>
  </si>
  <si>
    <t>Sociálne zabezpečenie</t>
  </si>
  <si>
    <t>10.2.0.1</t>
  </si>
  <si>
    <t>Zariadenia sociálnych služieb - staroba</t>
  </si>
  <si>
    <t>Starostlivosť o starých občanov - klub  dôchodcov</t>
  </si>
  <si>
    <t>Poštové a telekomunikačné služby</t>
  </si>
  <si>
    <t>Dopravné – preprava osôb</t>
  </si>
  <si>
    <t>637036</t>
  </si>
  <si>
    <t>Občerstvenie - dôchodcovia</t>
  </si>
  <si>
    <t>Dohody o vykonaní práce</t>
  </si>
  <si>
    <t>10.2.0.2.</t>
  </si>
  <si>
    <t>Ďalšie sociálne služby – staroba</t>
  </si>
  <si>
    <t>Opatrovateľská služba</t>
  </si>
  <si>
    <t>11.</t>
  </si>
  <si>
    <t>12.</t>
  </si>
  <si>
    <t>13.</t>
  </si>
  <si>
    <t>14.</t>
  </si>
  <si>
    <t>15.</t>
  </si>
  <si>
    <t>16.</t>
  </si>
  <si>
    <t>Transfery jednotlivcom a neziskovým právnickým osobám</t>
  </si>
  <si>
    <t>17.</t>
  </si>
  <si>
    <t>Transfery jednotlivcovi – vianočný príspevok</t>
  </si>
  <si>
    <t>18.</t>
  </si>
  <si>
    <t>Jednorázová dávka v hmotnej núdzi – VZN</t>
  </si>
  <si>
    <t>19.</t>
  </si>
  <si>
    <t>10.7.0.2</t>
  </si>
  <si>
    <t>ZSS – Mestská núdzová ubytovňa (Útulok)</t>
  </si>
  <si>
    <t>20.</t>
  </si>
  <si>
    <t>41</t>
  </si>
  <si>
    <t>Interiérové vybavenie</t>
  </si>
  <si>
    <t>21.</t>
  </si>
  <si>
    <t>22.</t>
  </si>
  <si>
    <t>Pracovné odevy</t>
  </si>
  <si>
    <t>Odmeny zamestnancom mimo pracovného pomeru</t>
  </si>
  <si>
    <t>Všeobecné služby</t>
  </si>
  <si>
    <t>Zariadenie soc. Služieb - ubytovňa Komenského 25</t>
  </si>
  <si>
    <t>10.4.0.3</t>
  </si>
  <si>
    <t>Ďalšie sociálne služby – rodina a deti</t>
  </si>
  <si>
    <t>Na prídavok na dieťa</t>
  </si>
  <si>
    <t>Ostatné sociálne dávky</t>
  </si>
  <si>
    <t>10.7.0.4</t>
  </si>
  <si>
    <t>Príspevky neštátnym subjektom – pomoc občanom v hmotnej j núdzi</t>
  </si>
  <si>
    <t>Pohrebné trovy – bezdomovci</t>
  </si>
  <si>
    <t>10.2.03</t>
  </si>
  <si>
    <t>Príspevky neštátnym subjektom – staroba</t>
  </si>
  <si>
    <t>Príspevok na zabezpečenie sociálnej služby</t>
  </si>
  <si>
    <t>Program 10: Úsek vnútra</t>
  </si>
  <si>
    <t>BEŽNÝ ROZPOČET</t>
  </si>
  <si>
    <t>Celkom program: Vnútro</t>
  </si>
  <si>
    <t>03</t>
  </si>
  <si>
    <t>Verejný poriadok a bezpečnosť</t>
  </si>
  <si>
    <t>03.1.0</t>
  </si>
  <si>
    <t>Policajné služby</t>
  </si>
  <si>
    <t>Ostatné príplatky okrem osobných</t>
  </si>
  <si>
    <t>Nemocenské dávky + odchodné</t>
  </si>
  <si>
    <t>Cestovné náhrady tuzemské</t>
  </si>
  <si>
    <t>Špeciálne prístroje, zariadenia, technika</t>
  </si>
  <si>
    <t>Špeciálny materiál</t>
  </si>
  <si>
    <t>Pracovné odevy, obuv a pracovné pomôcky</t>
  </si>
  <si>
    <t>Karty, známky poplatky</t>
  </si>
  <si>
    <t>Všeobecné služby, vrátane odchytu psov</t>
  </si>
  <si>
    <t>Kolkové známky</t>
  </si>
  <si>
    <t>03.2.0</t>
  </si>
  <si>
    <t>Ochrana pred požiarmi</t>
  </si>
  <si>
    <t>ručné hasiace prístroje – nákup nových</t>
  </si>
  <si>
    <t>revízie hydrantov a hasiacich prístrojov</t>
  </si>
  <si>
    <t>oprava hasiacich prístrojov</t>
  </si>
  <si>
    <t>02</t>
  </si>
  <si>
    <t>Obrana</t>
  </si>
  <si>
    <t>02.2.0</t>
  </si>
  <si>
    <t>Civilná ochrana</t>
  </si>
  <si>
    <t>08</t>
  </si>
  <si>
    <t>Rekreácia kultúra a náboženstvo</t>
  </si>
  <si>
    <t>08.3.0</t>
  </si>
  <si>
    <t>Vysielacie a vydavateľské služby</t>
  </si>
  <si>
    <t>Želiezovský spravodajca</t>
  </si>
  <si>
    <t>36.</t>
  </si>
  <si>
    <t>38.</t>
  </si>
  <si>
    <t xml:space="preserve">Cestovné náhrady </t>
  </si>
  <si>
    <t>41.</t>
  </si>
  <si>
    <t>42.</t>
  </si>
  <si>
    <t>43.</t>
  </si>
  <si>
    <t>Polygrafické a rozmnožovacie služby</t>
  </si>
  <si>
    <t>44.</t>
  </si>
  <si>
    <t>Odstupné</t>
  </si>
  <si>
    <t>54.</t>
  </si>
  <si>
    <t>55.</t>
  </si>
  <si>
    <t>01.3.3</t>
  </si>
  <si>
    <t>Iné všeobecné služby</t>
  </si>
  <si>
    <t>56.</t>
  </si>
  <si>
    <t>Matričná činnosť</t>
  </si>
  <si>
    <t>57.</t>
  </si>
  <si>
    <t>111/41</t>
  </si>
  <si>
    <t>58.</t>
  </si>
  <si>
    <t>Príplatky</t>
  </si>
  <si>
    <t>59.</t>
  </si>
  <si>
    <t>60.</t>
  </si>
  <si>
    <t>61.</t>
  </si>
  <si>
    <t>62.</t>
  </si>
  <si>
    <t>63.</t>
  </si>
  <si>
    <t>64.</t>
  </si>
  <si>
    <t>65.</t>
  </si>
  <si>
    <t xml:space="preserve">Obce </t>
  </si>
  <si>
    <t>66.</t>
  </si>
  <si>
    <t>67.</t>
  </si>
  <si>
    <t>68.</t>
  </si>
  <si>
    <t xml:space="preserve">Na odstupné </t>
  </si>
  <si>
    <t>69.</t>
  </si>
  <si>
    <t>Na odchodné</t>
  </si>
  <si>
    <t>70.</t>
  </si>
  <si>
    <t>71.</t>
  </si>
  <si>
    <t>72.</t>
  </si>
  <si>
    <t>73.</t>
  </si>
  <si>
    <t>74.</t>
  </si>
  <si>
    <t>75.</t>
  </si>
  <si>
    <t>76.</t>
  </si>
  <si>
    <t>77.</t>
  </si>
  <si>
    <t>Rutinná a štandardná údržba strojov, prístrojov a zariadení</t>
  </si>
  <si>
    <t>78.</t>
  </si>
  <si>
    <t>79.</t>
  </si>
  <si>
    <t>Cestovné náhrady zahraničné</t>
  </si>
  <si>
    <t>80.</t>
  </si>
  <si>
    <t>81.</t>
  </si>
  <si>
    <t>82.</t>
  </si>
  <si>
    <t>Výpočtová technika</t>
  </si>
  <si>
    <t>83.</t>
  </si>
  <si>
    <t>84.</t>
  </si>
  <si>
    <t>Knihy, časopisy, noviny</t>
  </si>
  <si>
    <t>85.</t>
  </si>
  <si>
    <t>86.</t>
  </si>
  <si>
    <t>Softvér</t>
  </si>
  <si>
    <t>87.</t>
  </si>
  <si>
    <t>Reprezentačné</t>
  </si>
  <si>
    <t>88.</t>
  </si>
  <si>
    <t>Reprezentačné – cattering</t>
  </si>
  <si>
    <t>89.</t>
  </si>
  <si>
    <t>Kurzy, semináre, porady</t>
  </si>
  <si>
    <t>90.</t>
  </si>
  <si>
    <t>91.</t>
  </si>
  <si>
    <t>92.</t>
  </si>
  <si>
    <t>93.</t>
  </si>
  <si>
    <t>01.6.0</t>
  </si>
  <si>
    <t>Všeobecné verejné služby inde naklasifikované</t>
  </si>
  <si>
    <t>94.</t>
  </si>
  <si>
    <t>Organizovanie volieb - Sčítanie obyvateľov</t>
  </si>
  <si>
    <t>95.</t>
  </si>
  <si>
    <t>96.</t>
  </si>
  <si>
    <t>97.</t>
  </si>
  <si>
    <t>Pohonné hmoty</t>
  </si>
  <si>
    <t>98.</t>
  </si>
  <si>
    <t>99.</t>
  </si>
  <si>
    <t>Rutinná a štandardná údržba budov, objektov a ich častí</t>
  </si>
  <si>
    <t>100.</t>
  </si>
  <si>
    <t>101.</t>
  </si>
  <si>
    <t>Odmeny – členovia komisií a zapisovatelia</t>
  </si>
  <si>
    <t>KAPITÁLOVÝ ROZPOČET</t>
  </si>
  <si>
    <t xml:space="preserve">Kapitálové výdavky </t>
  </si>
  <si>
    <t>II. zmena  +/-</t>
  </si>
  <si>
    <t>Prevencia kriminality - kamerový systém</t>
  </si>
  <si>
    <t>Program 9: Kultúra</t>
  </si>
  <si>
    <t>Celkom program: Kultúra</t>
  </si>
  <si>
    <t>08.2.0.5</t>
  </si>
  <si>
    <t>Knižnice</t>
  </si>
  <si>
    <t>Transfer pre Mestskú knižnicu</t>
  </si>
  <si>
    <t>Transfer pre Mestské múzeum</t>
  </si>
  <si>
    <t>08.1.0</t>
  </si>
  <si>
    <t>Rekreačné a športové služby</t>
  </si>
  <si>
    <t>Tarifný, osobný základný, funkčný plat</t>
  </si>
  <si>
    <t>Osobný príplatok</t>
  </si>
  <si>
    <t xml:space="preserve">Všeobecný materiál </t>
  </si>
  <si>
    <t>Preprava osôb</t>
  </si>
  <si>
    <t xml:space="preserve">Stravovanie zamestnancov </t>
  </si>
  <si>
    <t>Palivá mazivá oleje</t>
  </si>
  <si>
    <t>0dstupné</t>
  </si>
  <si>
    <t>08.2.0.9</t>
  </si>
  <si>
    <t>Kultúrny dom</t>
  </si>
  <si>
    <t>Kultúrny dom Želiezovce</t>
  </si>
  <si>
    <t>Ostatné príplatky</t>
  </si>
  <si>
    <t>Interiérové vybavenie - ozvučenie</t>
  </si>
  <si>
    <t>Konkurzy a súťaže – divadelné predstavenia</t>
  </si>
  <si>
    <t>Konkurzy a súťaže – koncerty</t>
  </si>
  <si>
    <t>Konkurzy a súťaže – výstavy</t>
  </si>
  <si>
    <t>Konkurzy a súťaže – ostatné podujatia</t>
  </si>
  <si>
    <t>Divadelné predstavenia - projekty</t>
  </si>
  <si>
    <t>Pohronská verbovačka - projekt</t>
  </si>
  <si>
    <t>08.6.0.</t>
  </si>
  <si>
    <t>Udržiavanie projektov</t>
  </si>
  <si>
    <t>Spájanie kultúrnych tradícií - tábor</t>
  </si>
  <si>
    <t>Doprava osôb</t>
  </si>
  <si>
    <t>45.</t>
  </si>
  <si>
    <t>personálne nákady interných zamestnancov</t>
  </si>
  <si>
    <t>46.</t>
  </si>
  <si>
    <t>Cattering</t>
  </si>
  <si>
    <t>47.</t>
  </si>
  <si>
    <t>Tradície bez hraníc</t>
  </si>
  <si>
    <t>48.</t>
  </si>
  <si>
    <t>Program</t>
  </si>
  <si>
    <t>50.</t>
  </si>
  <si>
    <t>Program 8.Vzdelávanie</t>
  </si>
  <si>
    <t>Celkom program: Vzdelávanie</t>
  </si>
  <si>
    <t>09</t>
  </si>
  <si>
    <t>Vzdelávanie bez právnej subjektivity</t>
  </si>
  <si>
    <t>09.1.1.1</t>
  </si>
  <si>
    <t>Predškolská výchova</t>
  </si>
  <si>
    <t>MŠ SNP 93</t>
  </si>
  <si>
    <t>Energie</t>
  </si>
  <si>
    <t>Vodné a stočné</t>
  </si>
  <si>
    <t>Knihy, časopisy, učebnice, učeb. pomôcky</t>
  </si>
  <si>
    <t>Spotrebný materiál - účelová dotácia</t>
  </si>
  <si>
    <t>Učebné pomôcky - účelová dotácia</t>
  </si>
  <si>
    <t>Pracovné odevy, obuv</t>
  </si>
  <si>
    <t>Prepravné – dovoz stravy</t>
  </si>
  <si>
    <t>Oprava strojov, prístrojov a zariadení</t>
  </si>
  <si>
    <t>Rutinná a štandardná údržba objektov</t>
  </si>
  <si>
    <t>Školenia, semináre, porady</t>
  </si>
  <si>
    <t>Poplatky a odvody – za vedenie účtov</t>
  </si>
  <si>
    <t>Odmeny zamestnancov mimo pra. pomeru</t>
  </si>
  <si>
    <t>Na dávku v hmotnej núdzi – školské potreby</t>
  </si>
  <si>
    <t>Na dávku v hmotnej núdzi - stravovanie detí</t>
  </si>
  <si>
    <t>MŠ SNP 9</t>
  </si>
  <si>
    <t>Všeobecný materiál - účelová dotácia</t>
  </si>
  <si>
    <t>oprava strojov, prístrojov a zariadení</t>
  </si>
  <si>
    <t>Odmeny zamestnancom mimo prac. pomeru</t>
  </si>
  <si>
    <t>52.</t>
  </si>
  <si>
    <t>53.</t>
  </si>
  <si>
    <t>MŠ SNP 9 s VJM - Óvoda</t>
  </si>
  <si>
    <t>Interierové vybavenie</t>
  </si>
  <si>
    <t xml:space="preserve">Rutinná a štandardná údržba objektov </t>
  </si>
  <si>
    <t>Odmeny zamestnancov mimo prac. Pomeru</t>
  </si>
  <si>
    <t>Na dávku v hmotnej núdzi – školské pomôcky</t>
  </si>
  <si>
    <t>Na dávku v hmotnej núdzi – stravovanie</t>
  </si>
  <si>
    <t>SNP 9 - prevádzka</t>
  </si>
  <si>
    <t>Energie – elektrická energia, plyn</t>
  </si>
  <si>
    <t>09.6.0.1</t>
  </si>
  <si>
    <t>Školské stravovanie v predškolských zariadeniach</t>
  </si>
  <si>
    <t>Prevádzkové stroje, présdtroje a zariadenia</t>
  </si>
  <si>
    <t>Kurzy, školenia, semináre</t>
  </si>
  <si>
    <t>Interiérové vybavenie – kuch. vybavenie</t>
  </si>
  <si>
    <t>09.8.02</t>
  </si>
  <si>
    <t>Metodické centrá</t>
  </si>
  <si>
    <t>Školský úrad</t>
  </si>
  <si>
    <t>102.</t>
  </si>
  <si>
    <t>103.</t>
  </si>
  <si>
    <t>104.</t>
  </si>
  <si>
    <t>105.</t>
  </si>
  <si>
    <t>106.</t>
  </si>
  <si>
    <t>107.</t>
  </si>
  <si>
    <t>Školenia, kurzy, semináre</t>
  </si>
  <si>
    <t>108.</t>
  </si>
  <si>
    <t>109.</t>
  </si>
  <si>
    <t>Vzdelávanie s právnou subjektivitou</t>
  </si>
  <si>
    <t>110.</t>
  </si>
  <si>
    <t>09.5.0.1</t>
  </si>
  <si>
    <t>Zariadenia pre záujmové vzdelávanie – ZUŠ</t>
  </si>
  <si>
    <t>111.</t>
  </si>
  <si>
    <t>Dotácia na prevádzkové náklady ZUŠ</t>
  </si>
  <si>
    <t>112.</t>
  </si>
  <si>
    <t>Výdavky z vlastných príjmov</t>
  </si>
  <si>
    <t>113.</t>
  </si>
  <si>
    <t>09.5.0.2</t>
  </si>
  <si>
    <t>114.</t>
  </si>
  <si>
    <t>Dotácia na prevádzkové náklady CVČ</t>
  </si>
  <si>
    <t>115.</t>
  </si>
  <si>
    <t>116.</t>
  </si>
  <si>
    <t>09.1.2.1</t>
  </si>
  <si>
    <t>Základné vzdelanie</t>
  </si>
  <si>
    <t>117.</t>
  </si>
  <si>
    <t>ZŠ s bežnou starostlivosťou – Mierová 67</t>
  </si>
  <si>
    <t>118.</t>
  </si>
  <si>
    <t>Dopravné pre žiakov ZŠ Mierová 67</t>
  </si>
  <si>
    <t>119.</t>
  </si>
  <si>
    <t>Vzdelávacie poukazy ZŠ Mierová  67</t>
  </si>
  <si>
    <t>120.</t>
  </si>
  <si>
    <t>Školský klub detí pri ZŠ Mierová 67</t>
  </si>
  <si>
    <t>121.</t>
  </si>
  <si>
    <t>Dotácia pre žiakov SZP - ZŠ Mierová 67</t>
  </si>
  <si>
    <t>122.</t>
  </si>
  <si>
    <t>Dotácia na účebné pomôcky detí v HN</t>
  </si>
  <si>
    <t>123.</t>
  </si>
  <si>
    <t>Dotácia na stravovanie detí v HN</t>
  </si>
  <si>
    <t>124.</t>
  </si>
  <si>
    <t>ŠJ pri ZŠ Mierová 67</t>
  </si>
  <si>
    <t>125.</t>
  </si>
  <si>
    <t>126.</t>
  </si>
  <si>
    <t>ZŠ Mierová - spolu</t>
  </si>
  <si>
    <t>127.</t>
  </si>
  <si>
    <t xml:space="preserve">ZŠ s bežnou starostlivosťou s VJM </t>
  </si>
  <si>
    <t>128.</t>
  </si>
  <si>
    <t>Dopravné pre žiakov ZŠ s VJM</t>
  </si>
  <si>
    <t>129.</t>
  </si>
  <si>
    <t>130.</t>
  </si>
  <si>
    <t>131.</t>
  </si>
  <si>
    <t>Vzdelávacie poukazy ZŠ s VJM</t>
  </si>
  <si>
    <t>132.</t>
  </si>
  <si>
    <t>Školský klub detí pri ZŠ  s VJM</t>
  </si>
  <si>
    <t>133.</t>
  </si>
  <si>
    <t>ŠJ pri ZŠ s VJM</t>
  </si>
  <si>
    <t>134.</t>
  </si>
  <si>
    <t>Dotácia pre žiakov SZP - ZŠ VJM</t>
  </si>
  <si>
    <t>135.</t>
  </si>
  <si>
    <t>136.</t>
  </si>
  <si>
    <t>ZŠ VJM spolu</t>
  </si>
  <si>
    <t>137.</t>
  </si>
  <si>
    <t>Odchodné</t>
  </si>
  <si>
    <t>138.</t>
  </si>
  <si>
    <t>Dotácia na prevádzkové náklady ZŠ VJM</t>
  </si>
  <si>
    <t>Program 8: Vzdelávanie</t>
  </si>
  <si>
    <t>Vzdelávanie</t>
  </si>
  <si>
    <t>Realizácia stavieb a ich technického zhodnotenia</t>
  </si>
  <si>
    <t xml:space="preserve">Rekonštrukcia MŠ </t>
  </si>
  <si>
    <t>Obstaranie budov</t>
  </si>
  <si>
    <t>Obstaranie budov alebo ich častí</t>
  </si>
  <si>
    <t>Program 7: Organizačné veci</t>
  </si>
  <si>
    <t>Celkom program: Organizačné veci</t>
  </si>
  <si>
    <t>01.1.1.6.</t>
  </si>
  <si>
    <t>Mestské zastupiteľstvo</t>
  </si>
  <si>
    <t>Odmeny poslancov</t>
  </si>
  <si>
    <t>Odmeny členom komisií</t>
  </si>
  <si>
    <t>Refundácia  miez poslancov</t>
  </si>
  <si>
    <t>Reprezentačné výdavky-cattering</t>
  </si>
  <si>
    <t>Väzba zápisníc zo zasadnutí MsZ</t>
  </si>
  <si>
    <t>Propagácia a marketing</t>
  </si>
  <si>
    <t>WEB stránka</t>
  </si>
  <si>
    <t>Ostatný propagačný materiál</t>
  </si>
  <si>
    <t>Rekreácia, kultúra a náboženstvo</t>
  </si>
  <si>
    <t>08.4.0</t>
  </si>
  <si>
    <t>Náboženské a iné spoločenské služby</t>
  </si>
  <si>
    <t>ZPOZ</t>
  </si>
  <si>
    <t>Kvety, vence, kytice...</t>
  </si>
  <si>
    <t>Ošatenie</t>
  </si>
  <si>
    <t>Odmeny sobášiacim</t>
  </si>
  <si>
    <t>08.6.0</t>
  </si>
  <si>
    <t>Rekreácia, kultúra a náboženstvo inde neklasifikované</t>
  </si>
  <si>
    <t>Mestské dni</t>
  </si>
  <si>
    <t>Reprezentačné výdavky – cattering</t>
  </si>
  <si>
    <t>Medaily, plakety, diplomy</t>
  </si>
  <si>
    <t>Prepravné</t>
  </si>
  <si>
    <t>Odmeny oceneným</t>
  </si>
  <si>
    <t>Inzercia</t>
  </si>
  <si>
    <t>Ubytovanie delegácií</t>
  </si>
  <si>
    <t xml:space="preserve">Program </t>
  </si>
  <si>
    <t>Želiezovce 2013 - dni európskych občanov</t>
  </si>
  <si>
    <t>11J</t>
  </si>
  <si>
    <t>Ondrejský jarmok</t>
  </si>
  <si>
    <t>Polygrafické služby – tlač plagátov</t>
  </si>
  <si>
    <t>Propagácia, reklama a inzercia</t>
  </si>
  <si>
    <t>Upratovanie a odvoz odpadu</t>
  </si>
  <si>
    <t>632003</t>
  </si>
  <si>
    <t>Poštové služby</t>
  </si>
  <si>
    <t>Program 6: Ekonomika</t>
  </si>
  <si>
    <t>Celkom program: Ekonomika</t>
  </si>
  <si>
    <t>01.7.0</t>
  </si>
  <si>
    <t>Transakcie verejného dlhu</t>
  </si>
  <si>
    <t>Splácanie úrokov - z dlhodobého investičného úveru</t>
  </si>
  <si>
    <t>Splácanie úrokov – ŠFRB</t>
  </si>
  <si>
    <t xml:space="preserve">Splácanie úrokov z Eurofondového úveru </t>
  </si>
  <si>
    <t>Splácanie úrokov - provízie</t>
  </si>
  <si>
    <t>Manipulačné poplatky súvisiace s úverom</t>
  </si>
  <si>
    <t>Záväzkové provízie</t>
  </si>
  <si>
    <t>01.1.2</t>
  </si>
  <si>
    <t>Finančná a rozpočtová oblasť</t>
  </si>
  <si>
    <t>Bankové poplatky</t>
  </si>
  <si>
    <t>Auditorské služby</t>
  </si>
  <si>
    <t>131D</t>
  </si>
  <si>
    <t>Vrátka nevyč. prostriedkov soc. služba</t>
  </si>
  <si>
    <t>Pokuty a penále</t>
  </si>
  <si>
    <t>Členské príspevky</t>
  </si>
  <si>
    <t>Za čisté dolné Pohronie (Šárovce)</t>
  </si>
  <si>
    <t>Isztergrannum</t>
  </si>
  <si>
    <t>Dolnohronské rozvojové partnerstvo</t>
  </si>
  <si>
    <t>ZMOS</t>
  </si>
  <si>
    <t>Dolnohronské regionálne združenie</t>
  </si>
  <si>
    <t>Asociácia komunálnych ekonómov a prednostov</t>
  </si>
  <si>
    <t>RVC</t>
  </si>
  <si>
    <t>Transfery jednotlivcom a neziskovým PO</t>
  </si>
  <si>
    <t>OZ, nadácii a neinvestičnému fondu</t>
  </si>
  <si>
    <t>Cirkvi, náb. spoločnosti a cirkevnej charite</t>
  </si>
  <si>
    <t>Program 5: Hospodárska správa a evidencia majetku mesta</t>
  </si>
  <si>
    <t>Celkom program: Hospodárska správa majetku</t>
  </si>
  <si>
    <t>5.1</t>
  </si>
  <si>
    <t>Správa budov</t>
  </si>
  <si>
    <t>5.1.1</t>
  </si>
  <si>
    <t>Budova štadióna</t>
  </si>
  <si>
    <t>Vodné stočné</t>
  </si>
  <si>
    <t>Rutinná a štandardná údržba budovy</t>
  </si>
  <si>
    <t>5.1.2</t>
  </si>
  <si>
    <t>Budova domu kultúry Želiezovce</t>
  </si>
  <si>
    <t>Dodávka tepla - ITM</t>
  </si>
  <si>
    <t>08.2.09</t>
  </si>
  <si>
    <t>5.1.3</t>
  </si>
  <si>
    <t>Budova domu kultúry Svodov</t>
  </si>
  <si>
    <t>Revízie vyhradených technických zariadení</t>
  </si>
  <si>
    <t>5.1.4</t>
  </si>
  <si>
    <t>Budova Mestského úradu</t>
  </si>
  <si>
    <t>Rutinná a štandardná údržba strojov a prístr.</t>
  </si>
  <si>
    <t>5.1.5</t>
  </si>
  <si>
    <t>Budova klubu dôchodcov</t>
  </si>
  <si>
    <t>5.1.6</t>
  </si>
  <si>
    <t>Mestská núdzová ubytovňa</t>
  </si>
  <si>
    <t>5.1.7</t>
  </si>
  <si>
    <t>Ubytovňa-Komenského 25 (býv. Slobodáreň)</t>
  </si>
  <si>
    <t>5.1.8</t>
  </si>
  <si>
    <t>Budova mestského múzea</t>
  </si>
  <si>
    <t>5.1.9</t>
  </si>
  <si>
    <t>Budova Mierova 8</t>
  </si>
  <si>
    <t>5.1.10</t>
  </si>
  <si>
    <t>Budova MŠ Svodov</t>
  </si>
  <si>
    <t>5.1.11</t>
  </si>
  <si>
    <t>Budova Mestskej polície</t>
  </si>
  <si>
    <t>5.1.12</t>
  </si>
  <si>
    <t>Budova na trhovisku</t>
  </si>
  <si>
    <t>5.1.13</t>
  </si>
  <si>
    <t>Budova Domu služieb</t>
  </si>
  <si>
    <t>Energie – elektrická energia</t>
  </si>
  <si>
    <t>5.1.14</t>
  </si>
  <si>
    <t>Budova Petőfiho 5</t>
  </si>
  <si>
    <t>01.1.1.16</t>
  </si>
  <si>
    <t>5.1.15</t>
  </si>
  <si>
    <t>Autocamping</t>
  </si>
  <si>
    <t>5.1.16</t>
  </si>
  <si>
    <t>Amfiteáter</t>
  </si>
  <si>
    <t>5.1.17</t>
  </si>
  <si>
    <t>40 bj. - Rákócziho ul.</t>
  </si>
  <si>
    <t xml:space="preserve">Rutinná a štandardná údržba </t>
  </si>
  <si>
    <t>5.1.18</t>
  </si>
  <si>
    <t>Kaštieľ</t>
  </si>
  <si>
    <t>5.1.19</t>
  </si>
  <si>
    <t>Telocvičňa T18</t>
  </si>
  <si>
    <t>06.6.0</t>
  </si>
  <si>
    <t>5.1.20</t>
  </si>
  <si>
    <t>Správa bytových priestorov</t>
  </si>
  <si>
    <t>Správa bytov -ITM</t>
  </si>
  <si>
    <t>Tvorba fondu opráv</t>
  </si>
  <si>
    <t>5.1.21</t>
  </si>
  <si>
    <t>Ostatné služby spojené s majetkom</t>
  </si>
  <si>
    <t>Poistenie majetku</t>
  </si>
  <si>
    <t>Rutinná a štandardná údržba – ostatných objektov</t>
  </si>
  <si>
    <t>5.2</t>
  </si>
  <si>
    <t>Hydranty, studne, fontány</t>
  </si>
  <si>
    <t>5.2.1</t>
  </si>
  <si>
    <t>Požiarny hydrant</t>
  </si>
  <si>
    <t>5.2.2</t>
  </si>
  <si>
    <t>Studňa Veľký Dvor</t>
  </si>
  <si>
    <t>5.2.3</t>
  </si>
  <si>
    <t>Fontány</t>
  </si>
  <si>
    <t>5.3</t>
  </si>
  <si>
    <t>Ostatné zariadenia</t>
  </si>
  <si>
    <t>5.3.1</t>
  </si>
  <si>
    <t>Skládka TKO</t>
  </si>
  <si>
    <t>5.3.2</t>
  </si>
  <si>
    <t>Prenosné rozvádzače</t>
  </si>
  <si>
    <t>05.2.0</t>
  </si>
  <si>
    <t>5.3.3</t>
  </si>
  <si>
    <t>Nakladanie s odpadovými vodami</t>
  </si>
  <si>
    <t>632002</t>
  </si>
  <si>
    <t>správa verejných vodovodov a kanalizácií</t>
  </si>
  <si>
    <t>zrážková voda</t>
  </si>
  <si>
    <t>odpadové vody - oprava a údržba</t>
  </si>
  <si>
    <t>632001</t>
  </si>
  <si>
    <t>odpadové vody - energia</t>
  </si>
  <si>
    <t>139.</t>
  </si>
  <si>
    <t>Mestský rozhlas</t>
  </si>
  <si>
    <t>140.</t>
  </si>
  <si>
    <t>Údržba mestského rozhlasu</t>
  </si>
  <si>
    <t>141.</t>
  </si>
  <si>
    <t>5.4</t>
  </si>
  <si>
    <t>Vozový park</t>
  </si>
  <si>
    <t>142.</t>
  </si>
  <si>
    <t>5.4.1</t>
  </si>
  <si>
    <t>Osobné automobily</t>
  </si>
  <si>
    <t>143.</t>
  </si>
  <si>
    <t>Palivo, mazivá, oleje, špeciálne kvapaliny</t>
  </si>
  <si>
    <t>144.</t>
  </si>
  <si>
    <t>Servis,oprava a údržba motorových vozidiel</t>
  </si>
  <si>
    <t>145.</t>
  </si>
  <si>
    <t>Poistenie automobilov</t>
  </si>
  <si>
    <t>146.</t>
  </si>
  <si>
    <t>Program 4: Infraštruktúra</t>
  </si>
  <si>
    <t>Celkom program: Infraštruktúra</t>
  </si>
  <si>
    <t>04.5.1</t>
  </si>
  <si>
    <t>Cestná doprava</t>
  </si>
  <si>
    <t>oprava a údržba autobus. prístreškov</t>
  </si>
  <si>
    <t xml:space="preserve">dopravné značenie </t>
  </si>
  <si>
    <t>stavebná údržba MK, mostov a lávok</t>
  </si>
  <si>
    <t>06</t>
  </si>
  <si>
    <t>Bývanie a občianska vvbavenosť</t>
  </si>
  <si>
    <t>06.4.0</t>
  </si>
  <si>
    <t>Verejné osvetlenie</t>
  </si>
  <si>
    <t>Elektrická energia</t>
  </si>
  <si>
    <t>Údržba a oprava verejného osvetlenia</t>
  </si>
  <si>
    <t>Vianočné osvetlenie</t>
  </si>
  <si>
    <t>- montáž a demontáž</t>
  </si>
  <si>
    <t>- oprava a údržba vian. Osvetlenia</t>
  </si>
  <si>
    <t>717001</t>
  </si>
  <si>
    <t>chodník ul. Mikulská</t>
  </si>
  <si>
    <t>výstavba cyklochodníka</t>
  </si>
  <si>
    <t>parkoviská</t>
  </si>
  <si>
    <t>718004</t>
  </si>
  <si>
    <t>Modernizácia verejného osvetlenia</t>
  </si>
  <si>
    <t>Rekonštrukcia verejného osvetlenia Mier.</t>
  </si>
  <si>
    <t>713004</t>
  </si>
  <si>
    <t>- nákup nového osvetlenia</t>
  </si>
  <si>
    <t>Občianska vybavenosť inde neklasifikovaná</t>
  </si>
  <si>
    <t>711003</t>
  </si>
  <si>
    <t>Aktualizácia technickej mapy mesta</t>
  </si>
  <si>
    <t>Program 3: Výstavba a územný rozvoj</t>
  </si>
  <si>
    <t>Celkom za program: Výstavba a územný rozvoj</t>
  </si>
  <si>
    <t>04.4.3</t>
  </si>
  <si>
    <t>výstavba</t>
  </si>
  <si>
    <t>Obstarávanie územno plánovacích nástrojov</t>
  </si>
  <si>
    <t>- štúdie</t>
  </si>
  <si>
    <t>- zmeny a doplnky ÚPD</t>
  </si>
  <si>
    <t>- zmeny ÚP CMZ</t>
  </si>
  <si>
    <t>Expertízy, posudky a geodetické práce</t>
  </si>
  <si>
    <t>- geodetické práce</t>
  </si>
  <si>
    <t>- statické posudky</t>
  </si>
  <si>
    <t>- ostatné expertízy</t>
  </si>
  <si>
    <t>Stavebný úrad</t>
  </si>
  <si>
    <t>PROGRAM  2:  Životné prostredie a rekreácia</t>
  </si>
  <si>
    <t>Celkom za program: Životné prostredie a rekreácia</t>
  </si>
  <si>
    <t>05</t>
  </si>
  <si>
    <t>Ochrana životného prostredia</t>
  </si>
  <si>
    <t>05.1.0</t>
  </si>
  <si>
    <t>Nakladanie s odpadmi</t>
  </si>
  <si>
    <t>Vývoz odpadu</t>
  </si>
  <si>
    <t>Nákup zberných nádob</t>
  </si>
  <si>
    <t>Poplatok za uloženie odpadu</t>
  </si>
  <si>
    <t>Vývoz triedeného odpadu</t>
  </si>
  <si>
    <t>Monitoring skládky topografia</t>
  </si>
  <si>
    <t>Propagačná kampaň</t>
  </si>
  <si>
    <t>Odstránenie čiernych skládok</t>
  </si>
  <si>
    <t>Čistenie miestnych komunikácií</t>
  </si>
  <si>
    <t>05.3.0.</t>
  </si>
  <si>
    <t>Riešenie kvality ovzdušia v meste</t>
  </si>
  <si>
    <t>Prevádzka</t>
  </si>
  <si>
    <t>Tarifný, funkčný plat</t>
  </si>
  <si>
    <t>Palivo, mazivá, oleje</t>
  </si>
  <si>
    <t>Poistenie vozidiel</t>
  </si>
  <si>
    <t>Servis, oparava a údržba motorových vozidiel</t>
  </si>
  <si>
    <t>05.4.0</t>
  </si>
  <si>
    <t>Ochrana prírody a krajiny</t>
  </si>
  <si>
    <t>DDD + ochrana stromov</t>
  </si>
  <si>
    <t>05.6.0</t>
  </si>
  <si>
    <t>Ochrana životného prostredia inde neklasifikovaná</t>
  </si>
  <si>
    <t>Deň zeme</t>
  </si>
  <si>
    <t>- ochranné pomôcky</t>
  </si>
  <si>
    <t>- propagačný materiál</t>
  </si>
  <si>
    <t>- preprava kontajnerov</t>
  </si>
  <si>
    <t>- poplatok za uloženie odpadu</t>
  </si>
  <si>
    <t>- pracovné náradie a vrecia</t>
  </si>
  <si>
    <t>Údržba verejnej zelene</t>
  </si>
  <si>
    <t>PHM verejná zeleň</t>
  </si>
  <si>
    <t>Všeobecný materiál - zeleň</t>
  </si>
  <si>
    <t>Údržba miestnych komunikácií</t>
  </si>
  <si>
    <t>- bežná údržba</t>
  </si>
  <si>
    <t>- zimná údržba</t>
  </si>
  <si>
    <t>Regionálne centrum na zhodnotenie BRO</t>
  </si>
  <si>
    <t>Regionálne centrum na zhodnotenie  BRO - prevádzka</t>
  </si>
  <si>
    <t>Tarifný plat, osobný plat vrátane ich náhrad</t>
  </si>
  <si>
    <t>Vodné</t>
  </si>
  <si>
    <t>Dohody</t>
  </si>
  <si>
    <t>Rekreácia, kultúra, náboženstvo</t>
  </si>
  <si>
    <t>08.1.0 Rekreačné a športové služby</t>
  </si>
  <si>
    <t xml:space="preserve">Detské ihriská </t>
  </si>
  <si>
    <t>starostlivosť o detské ihriská</t>
  </si>
  <si>
    <t>PROGRAM  1: PODOHOSPODÁRSTVO</t>
  </si>
  <si>
    <t>Celkom za program: Pôdohospodárstvo</t>
  </si>
  <si>
    <t>04.2.1</t>
  </si>
  <si>
    <t>Pozemkové úpravy</t>
  </si>
  <si>
    <t>Poštovné</t>
  </si>
  <si>
    <t>04.2.3</t>
  </si>
  <si>
    <t>Rybárstvo a poľovníctvo</t>
  </si>
  <si>
    <t>Rybárske lístky</t>
  </si>
  <si>
    <t>Kapitálový rozpočet</t>
  </si>
  <si>
    <t>Rozpočet po   II. zmene</t>
  </si>
  <si>
    <t xml:space="preserve">Nákup pozemkov </t>
  </si>
  <si>
    <t>04.2.3.</t>
  </si>
  <si>
    <t>Ekologická stabilita biodiverzity</t>
  </si>
  <si>
    <t>prípravná a projektová dokumentácia</t>
  </si>
  <si>
    <t>Kategória</t>
  </si>
  <si>
    <t>Položka</t>
  </si>
  <si>
    <t>Podpo       ložka</t>
  </si>
  <si>
    <t>Príjem</t>
  </si>
  <si>
    <t>I.zmena +/-</t>
  </si>
  <si>
    <t xml:space="preserve">NEDAŇOVÉ PRÍJMY KAPITÁLOVÉ </t>
  </si>
  <si>
    <t>KAPITÁLOVĚ PRÍJMY</t>
  </si>
  <si>
    <t>Príjem z predaja kapitálových aktív</t>
  </si>
  <si>
    <t>Príjem z predaja kapitálových aktív - Ekoferment</t>
  </si>
  <si>
    <t>Príjem z predaja kapitálových aktív - Eurospinn</t>
  </si>
  <si>
    <t>Príjem z predaja pozemkov a nehmotných aktív</t>
  </si>
  <si>
    <t>z predaja nehnuteľností</t>
  </si>
  <si>
    <t xml:space="preserve"> z predaja pozemkov- prebytočných pre mesto (súhrnne)</t>
  </si>
  <si>
    <t>GRANTY A TRANSFERY</t>
  </si>
  <si>
    <t>Tuzemské kapitálové granty a transfery</t>
  </si>
  <si>
    <t>Granty + kamerový  systém</t>
  </si>
  <si>
    <t>Rekonštrukcia verejného osvetlenia</t>
  </si>
  <si>
    <t>Chodník Mikula</t>
  </si>
  <si>
    <t>Multifunkčné ihrisko ZŠ VJM</t>
  </si>
  <si>
    <t>Bytové domy Želiezovce za nemocnicou</t>
  </si>
  <si>
    <t>Rekonštrukcia  Domu smútku Svodov - grant</t>
  </si>
  <si>
    <t>Podpoložka</t>
  </si>
  <si>
    <t>Plnenie k 31.12.2010</t>
  </si>
  <si>
    <t>I. Zmena+/-</t>
  </si>
  <si>
    <t>II. Zmena+/-</t>
  </si>
  <si>
    <t>DAŇOVÉ PRÍJMY</t>
  </si>
  <si>
    <t>Dane z príjmov a kapitálového majetku</t>
  </si>
  <si>
    <t>Daň z príjmov fyzickej osoby</t>
  </si>
  <si>
    <t>Výnos z dane z príjmov poukázaný územnej samospráve</t>
  </si>
  <si>
    <t>Dane z majetku</t>
  </si>
  <si>
    <t>Daň z nehnuteľnosti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</si>
  <si>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</si>
  <si>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</si>
  <si>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</si>
  <si>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</si>
  <si>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</si>
  <si>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</si>
  <si>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</si>
  <si>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</si>
  <si>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</si>
  <si>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</si>
  <si>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komunálne odpady a drobné stavebné odpady</t>
  </si>
  <si>
    <t>Iné dane za tovary a služby</t>
  </si>
  <si>
    <t>zo zrušených miestnych poplatkov</t>
  </si>
  <si>
    <t>Sankcie uložené v daňovom konaní</t>
  </si>
  <si>
    <t>NEDAŇOVÉ PRÍJMY</t>
  </si>
  <si>
    <t>Príjmy z podnikania a z vlastníctva majetku</t>
  </si>
  <si>
    <t>Odvod zo zisku Eurospinn</t>
  </si>
  <si>
    <t>Príjmy z vlastníctva</t>
  </si>
  <si>
    <t>z prenajatých pozemkov</t>
  </si>
  <si>
    <t>z vecného bremena na pozemky – SPP</t>
  </si>
  <si>
    <t>z prenajatých budov, priestorov a objektov</t>
  </si>
  <si>
    <t>Administratívne poplatky a iné poplatky a platby</t>
  </si>
  <si>
    <t>Administratívne poplatky</t>
  </si>
  <si>
    <t>ostatné poplatky (správne poplatky)</t>
  </si>
  <si>
    <t>Pokuty, penále a iné sankcie</t>
  </si>
  <si>
    <t>za porušenie predpisov</t>
  </si>
  <si>
    <t>Poplatky a platby z nepriemyselného  a náhodného predaja a služieb</t>
  </si>
  <si>
    <t>za predaj výrobkov, tovarov a služieb</t>
  </si>
  <si>
    <t>školné a zápisné – MŠ</t>
  </si>
  <si>
    <t>za opatrovateľské služby</t>
  </si>
  <si>
    <t>za stravné – cudzí stravníci ŠJ pri MŠ</t>
  </si>
  <si>
    <t>za prebytočný hnuteľný majetok</t>
  </si>
  <si>
    <t>ZŠ Mierová - vlastné príjmy</t>
  </si>
  <si>
    <t>ZŠ VJM - vlastné príjmy</t>
  </si>
  <si>
    <t>ZUŠ - vlastné príjmy</t>
  </si>
  <si>
    <t>CVČ - vlatné príjmy</t>
  </si>
  <si>
    <t>Príjmy z PCO - MsP</t>
  </si>
  <si>
    <t xml:space="preserve">Ďalšie administratívne poplatky a iné poplatky a platby </t>
  </si>
  <si>
    <t>za znečisťovanie ovzdušia</t>
  </si>
  <si>
    <t>Iné nedaňové príjmy</t>
  </si>
  <si>
    <t>Ostatné príjmy</t>
  </si>
  <si>
    <t>z výťažkov z lotérií a iných podobných hier</t>
  </si>
  <si>
    <t>z dobropisov</t>
  </si>
  <si>
    <t>z refundácie výdavkov na energie v prenajatých priestoroch</t>
  </si>
  <si>
    <t>náhrady z poistného plnenia</t>
  </si>
  <si>
    <t>iné</t>
  </si>
  <si>
    <t>Tuzemské bežné granty a transfery</t>
  </si>
  <si>
    <t>Granty</t>
  </si>
  <si>
    <t>Transfery v rámci verejnej správy</t>
  </si>
  <si>
    <t>voľby - Euro, prezident, komunálne</t>
  </si>
  <si>
    <t>zo štátneho rozpočtu – školský úrad</t>
  </si>
  <si>
    <t>zo štátneho rozpočtu – na školské potreby pre deti v HN</t>
  </si>
  <si>
    <t>zo štátneho rozpočtu – stravovanie detí v hmotnej núdzi</t>
  </si>
  <si>
    <t>zo štátneho rozpočtu –na dopravu žiakov</t>
  </si>
  <si>
    <t>zo štátneho rozpočtu – učebné pomôcky</t>
  </si>
  <si>
    <t>zo štátneho rozpočtu – SZP</t>
  </si>
  <si>
    <t>zo štátneho rozpočtu – vzdelávacie poukazy</t>
  </si>
  <si>
    <t>zo štátneho rozpočtu – nenormatívne</t>
  </si>
  <si>
    <t>zo štátneho rozpočtu- rodinné prídavky</t>
  </si>
  <si>
    <t>aktivačná činnosť – dotácia z ÚPSVaR</t>
  </si>
  <si>
    <t>vedenie matriky</t>
  </si>
  <si>
    <t>register obyvateľov SR</t>
  </si>
  <si>
    <t>životné prostredie</t>
  </si>
  <si>
    <t>pozemné komunikácie</t>
  </si>
  <si>
    <t>stavebný poriadok</t>
  </si>
  <si>
    <t>na základné školstvo s bežnou starostlivosťou</t>
  </si>
  <si>
    <t>zo štátneho rozpočtu - na odchodné</t>
  </si>
  <si>
    <t>z rozpočtov obcí na spracovanie miezd pre školstvo</t>
  </si>
  <si>
    <t>od RO na spracovanie miezd školstvo</t>
  </si>
  <si>
    <t>Vyúčtovanie za chod spoločnej úrdovne</t>
  </si>
  <si>
    <t>Finančný príspevok na zabezpečenie sociálnej služby</t>
  </si>
  <si>
    <t>Finančný príspevok na zabezpečenie sociálnej služby - vratka</t>
  </si>
  <si>
    <t xml:space="preserve">Kultúrne podujatia  </t>
  </si>
  <si>
    <t>zo štátneho rozpočtu - kultúrne podujatia</t>
  </si>
  <si>
    <t>Obstarávanie projektovej dokumentácie</t>
  </si>
  <si>
    <t>- kaštieľ</t>
  </si>
  <si>
    <t>- dom smútku Želiezovce</t>
  </si>
  <si>
    <t>- chodník Mikula -  Svodov</t>
  </si>
  <si>
    <t>- cyklistické chodníky</t>
  </si>
  <si>
    <t>- sociálne a pohotovostné bývanie</t>
  </si>
  <si>
    <t>- klub dôchodcov</t>
  </si>
  <si>
    <t>- ZŠ ul. Komenského</t>
  </si>
  <si>
    <t>- verejné priestory Svodov</t>
  </si>
  <si>
    <t>-rekonštrukcia slobodárne</t>
  </si>
  <si>
    <t>PD kanalizácia  dom smútku Želiezovce</t>
  </si>
  <si>
    <t>Komplexná prestavba nám. Sv. Jakuba</t>
  </si>
  <si>
    <t>Bytové domy v Želiezovciach za nemocnicou</t>
  </si>
  <si>
    <t>Bytové domy Mikula I</t>
  </si>
  <si>
    <t>Rozšírenie múzea</t>
  </si>
  <si>
    <t>Bytové domy Mikula II</t>
  </si>
  <si>
    <t>Bytové domy Svodov</t>
  </si>
  <si>
    <t xml:space="preserve">Územný plán </t>
  </si>
  <si>
    <t>Inžiniersky a hydrogeologický prieskum</t>
  </si>
  <si>
    <t>Príprava rozvojových projektov</t>
  </si>
  <si>
    <t>- inžinierska činnosť</t>
  </si>
  <si>
    <t>- príprava projektov žiadosti o NFP</t>
  </si>
  <si>
    <t>Havarijné stavy budov</t>
  </si>
  <si>
    <t>- dom smútku Svodov</t>
  </si>
  <si>
    <t>Verejné priestory Svodov</t>
  </si>
  <si>
    <t>Rekonštrukcia slobodárne</t>
  </si>
  <si>
    <t>- kotolňa azylového domu</t>
  </si>
  <si>
    <t>- bytové domy Želiezovce za nemocnicou</t>
  </si>
  <si>
    <t>Rekonštrukcia MsÚ</t>
  </si>
  <si>
    <t>Rekonštrukcia budovy MsP</t>
  </si>
  <si>
    <t>- domček na  ihrisku ul. Hviezdoslavova</t>
  </si>
  <si>
    <t>- ZŠ ul Mierová</t>
  </si>
  <si>
    <t>ZŠ s VJM - okná</t>
  </si>
  <si>
    <t>Rekonštrukcia VP II. Etapa chodník Mikula</t>
  </si>
  <si>
    <t>Sociálne služby Centrál</t>
  </si>
  <si>
    <t>- rekonštrukcia MŠ SNP 9</t>
  </si>
  <si>
    <t>Rekonštrukcia budovy v KÚ Svodov</t>
  </si>
  <si>
    <t>Výmena okien MŠ Mikula</t>
  </si>
  <si>
    <t>Výstavba cintorína - Želiezovce</t>
  </si>
  <si>
    <t>Rekonštrukcia T18</t>
  </si>
  <si>
    <t>Obstaranie domu tradícií</t>
  </si>
  <si>
    <t>Rekonštrukcia štadióna</t>
  </si>
  <si>
    <t>716</t>
  </si>
  <si>
    <t>Rozšírenie a zefektívnenie separ.zberu</t>
  </si>
  <si>
    <t>Viacúčelové ihrisko ZŠ s VJM</t>
  </si>
  <si>
    <t>Relaxačná zóna v Mikulskom parku</t>
  </si>
  <si>
    <t>výstavba detských ihrísk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</si>
</sst>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yy"/>
    <numFmt numFmtId="165" formatCode="#,##0.0"/>
    <numFmt numFmtId="166" formatCode="0.0"/>
    <numFmt numFmtId="167" formatCode="#,###.00"/>
    <numFmt numFmtId="168" formatCode="#,##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sz val="12"/>
      <color indexed="10"/>
      <name val="Cambria"/>
      <family val="1"/>
    </font>
    <font>
      <sz val="12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name val="Cambria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8"/>
      <color indexed="12"/>
      <name val="Cambria"/>
      <family val="1"/>
    </font>
    <font>
      <b/>
      <sz val="9"/>
      <name val="Cambria"/>
      <family val="1"/>
    </font>
    <font>
      <b/>
      <sz val="16"/>
      <color indexed="12"/>
      <name val="Cambria"/>
      <family val="1"/>
    </font>
    <font>
      <b/>
      <sz val="16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name val="Calibri"/>
      <family val="2"/>
    </font>
    <font>
      <sz val="9"/>
      <name val="Cambria"/>
      <family val="1"/>
    </font>
    <font>
      <sz val="8"/>
      <name val="Arial"/>
      <family val="2"/>
    </font>
    <font>
      <b/>
      <sz val="16"/>
      <name val="Arial"/>
      <family val="2"/>
    </font>
    <font>
      <b/>
      <sz val="7"/>
      <name val="Cambria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7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9" fontId="0" fillId="0" borderId="0" applyFill="0" applyBorder="0" applyAlignment="0" applyProtection="0"/>
    <xf numFmtId="0" fontId="0" fillId="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2" borderId="4" applyNumberFormat="0" applyAlignment="0" applyProtection="0"/>
    <xf numFmtId="0" fontId="15" fillId="2" borderId="7" applyNumberFormat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21" fillId="12" borderId="8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1" fillId="6" borderId="9" xfId="0" applyFont="1" applyFill="1" applyBorder="1" applyAlignment="1">
      <alignment horizontal="center"/>
    </xf>
    <xf numFmtId="0" fontId="21" fillId="6" borderId="10" xfId="0" applyFont="1" applyFill="1" applyBorder="1" applyAlignment="1">
      <alignment horizontal="left"/>
    </xf>
    <xf numFmtId="4" fontId="21" fillId="6" borderId="11" xfId="0" applyNumberFormat="1" applyFont="1" applyFill="1" applyBorder="1" applyAlignment="1">
      <alignment horizontal="right" vertical="center" wrapText="1"/>
    </xf>
    <xf numFmtId="0" fontId="21" fillId="17" borderId="12" xfId="0" applyFont="1" applyFill="1" applyBorder="1" applyAlignment="1">
      <alignment horizontal="center"/>
    </xf>
    <xf numFmtId="0" fontId="21" fillId="17" borderId="13" xfId="0" applyFont="1" applyFill="1" applyBorder="1" applyAlignment="1">
      <alignment horizontal="left"/>
    </xf>
    <xf numFmtId="4" fontId="21" fillId="17" borderId="14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4" fontId="21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21" fillId="7" borderId="12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left"/>
    </xf>
    <xf numFmtId="4" fontId="21" fillId="7" borderId="14" xfId="0" applyNumberFormat="1" applyFont="1" applyFill="1" applyBorder="1" applyAlignment="1">
      <alignment horizontal="right" vertical="center" wrapText="1"/>
    </xf>
    <xf numFmtId="0" fontId="21" fillId="6" borderId="12" xfId="0" applyFont="1" applyFill="1" applyBorder="1" applyAlignment="1">
      <alignment horizontal="center"/>
    </xf>
    <xf numFmtId="0" fontId="23" fillId="6" borderId="13" xfId="0" applyFont="1" applyFill="1" applyBorder="1" applyAlignment="1">
      <alignment horizontal="left"/>
    </xf>
    <xf numFmtId="4" fontId="21" fillId="6" borderId="14" xfId="0" applyNumberFormat="1" applyFont="1" applyFill="1" applyBorder="1" applyAlignment="1">
      <alignment horizontal="right" vertical="center" wrapText="1"/>
    </xf>
    <xf numFmtId="0" fontId="23" fillId="17" borderId="13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49" fontId="23" fillId="6" borderId="17" xfId="0" applyNumberFormat="1" applyFont="1" applyFill="1" applyBorder="1" applyAlignment="1">
      <alignment horizontal="center"/>
    </xf>
    <xf numFmtId="0" fontId="23" fillId="6" borderId="0" xfId="0" applyFont="1" applyFill="1" applyBorder="1" applyAlignment="1">
      <alignment/>
    </xf>
    <xf numFmtId="4" fontId="21" fillId="6" borderId="14" xfId="0" applyNumberFormat="1" applyFont="1" applyFill="1" applyBorder="1" applyAlignment="1">
      <alignment horizontal="right"/>
    </xf>
    <xf numFmtId="49" fontId="23" fillId="17" borderId="12" xfId="0" applyNumberFormat="1" applyFont="1" applyFill="1" applyBorder="1" applyAlignment="1">
      <alignment horizontal="center"/>
    </xf>
    <xf numFmtId="0" fontId="23" fillId="17" borderId="13" xfId="0" applyFont="1" applyFill="1" applyBorder="1" applyAlignment="1">
      <alignment/>
    </xf>
    <xf numFmtId="4" fontId="21" fillId="17" borderId="14" xfId="0" applyNumberFormat="1" applyFont="1" applyFill="1" applyBorder="1" applyAlignment="1">
      <alignment horizontal="right"/>
    </xf>
    <xf numFmtId="49" fontId="23" fillId="7" borderId="12" xfId="0" applyNumberFormat="1" applyFont="1" applyFill="1" applyBorder="1" applyAlignment="1">
      <alignment horizontal="center"/>
    </xf>
    <xf numFmtId="4" fontId="21" fillId="7" borderId="14" xfId="0" applyNumberFormat="1" applyFont="1" applyFill="1" applyBorder="1" applyAlignment="1">
      <alignment horizontal="right"/>
    </xf>
    <xf numFmtId="49" fontId="23" fillId="0" borderId="12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4" fontId="21" fillId="0" borderId="14" xfId="0" applyNumberFormat="1" applyFont="1" applyFill="1" applyBorder="1" applyAlignment="1">
      <alignment horizontal="right"/>
    </xf>
    <xf numFmtId="49" fontId="23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/>
    </xf>
    <xf numFmtId="49" fontId="23" fillId="7" borderId="18" xfId="0" applyNumberFormat="1" applyFont="1" applyFill="1" applyBorder="1" applyAlignment="1">
      <alignment horizontal="center"/>
    </xf>
    <xf numFmtId="0" fontId="21" fillId="7" borderId="19" xfId="0" applyFont="1" applyFill="1" applyBorder="1" applyAlignment="1">
      <alignment/>
    </xf>
    <xf numFmtId="4" fontId="21" fillId="7" borderId="2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25" fillId="6" borderId="21" xfId="0" applyFont="1" applyFill="1" applyBorder="1" applyAlignment="1">
      <alignment horizontal="center"/>
    </xf>
    <xf numFmtId="0" fontId="26" fillId="6" borderId="22" xfId="0" applyFont="1" applyFill="1" applyBorder="1" applyAlignment="1">
      <alignment/>
    </xf>
    <xf numFmtId="4" fontId="26" fillId="6" borderId="23" xfId="0" applyNumberFormat="1" applyFont="1" applyFill="1" applyBorder="1" applyAlignment="1">
      <alignment horizontal="right"/>
    </xf>
    <xf numFmtId="0" fontId="25" fillId="6" borderId="12" xfId="0" applyFont="1" applyFill="1" applyBorder="1" applyAlignment="1">
      <alignment horizontal="center"/>
    </xf>
    <xf numFmtId="0" fontId="26" fillId="6" borderId="13" xfId="0" applyFont="1" applyFill="1" applyBorder="1" applyAlignment="1">
      <alignment/>
    </xf>
    <xf numFmtId="4" fontId="26" fillId="6" borderId="24" xfId="0" applyNumberFormat="1" applyFont="1" applyFill="1" applyBorder="1" applyAlignment="1">
      <alignment horizontal="right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/>
    </xf>
    <xf numFmtId="4" fontId="24" fillId="0" borderId="25" xfId="0" applyNumberFormat="1" applyFont="1" applyFill="1" applyBorder="1" applyAlignment="1">
      <alignment/>
    </xf>
    <xf numFmtId="0" fontId="27" fillId="0" borderId="13" xfId="0" applyFont="1" applyBorder="1" applyAlignment="1">
      <alignment horizontal="left"/>
    </xf>
    <xf numFmtId="4" fontId="25" fillId="0" borderId="25" xfId="0" applyNumberFormat="1" applyFont="1" applyFill="1" applyBorder="1" applyAlignment="1">
      <alignment horizontal="right"/>
    </xf>
    <xf numFmtId="0" fontId="27" fillId="0" borderId="13" xfId="0" applyFont="1" applyBorder="1" applyAlignment="1">
      <alignment/>
    </xf>
    <xf numFmtId="0" fontId="25" fillId="0" borderId="12" xfId="0" applyFont="1" applyFill="1" applyBorder="1" applyAlignment="1">
      <alignment horizontal="center"/>
    </xf>
    <xf numFmtId="4" fontId="24" fillId="0" borderId="25" xfId="0" applyNumberFormat="1" applyFont="1" applyBorder="1" applyAlignment="1">
      <alignment/>
    </xf>
    <xf numFmtId="0" fontId="25" fillId="12" borderId="12" xfId="0" applyFont="1" applyFill="1" applyBorder="1" applyAlignment="1">
      <alignment horizontal="center"/>
    </xf>
    <xf numFmtId="0" fontId="26" fillId="12" borderId="13" xfId="0" applyFont="1" applyFill="1" applyBorder="1" applyAlignment="1">
      <alignment/>
    </xf>
    <xf numFmtId="4" fontId="26" fillId="12" borderId="24" xfId="0" applyNumberFormat="1" applyFont="1" applyFill="1" applyBorder="1" applyAlignment="1">
      <alignment horizontal="right"/>
    </xf>
    <xf numFmtId="4" fontId="25" fillId="0" borderId="12" xfId="0" applyNumberFormat="1" applyFont="1" applyBorder="1" applyAlignment="1">
      <alignment horizontal="right"/>
    </xf>
    <xf numFmtId="4" fontId="25" fillId="0" borderId="12" xfId="0" applyNumberFormat="1" applyFont="1" applyFill="1" applyBorder="1" applyAlignment="1">
      <alignment horizontal="right"/>
    </xf>
    <xf numFmtId="4" fontId="25" fillId="0" borderId="25" xfId="0" applyNumberFormat="1" applyFont="1" applyBorder="1" applyAlignment="1">
      <alignment horizontal="right"/>
    </xf>
    <xf numFmtId="0" fontId="28" fillId="12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4" fontId="26" fillId="0" borderId="25" xfId="0" applyNumberFormat="1" applyFont="1" applyBorder="1" applyAlignment="1">
      <alignment horizontal="right"/>
    </xf>
    <xf numFmtId="0" fontId="25" fillId="0" borderId="18" xfId="0" applyFont="1" applyBorder="1" applyAlignment="1">
      <alignment horizontal="center"/>
    </xf>
    <xf numFmtId="0" fontId="28" fillId="3" borderId="19" xfId="0" applyFont="1" applyFill="1" applyBorder="1" applyAlignment="1">
      <alignment/>
    </xf>
    <xf numFmtId="4" fontId="26" fillId="3" borderId="26" xfId="0" applyNumberFormat="1" applyFont="1" applyFill="1" applyBorder="1" applyAlignment="1">
      <alignment horizontal="right"/>
    </xf>
    <xf numFmtId="0" fontId="25" fillId="0" borderId="27" xfId="0" applyFont="1" applyBorder="1" applyAlignment="1">
      <alignment horizontal="center"/>
    </xf>
    <xf numFmtId="0" fontId="28" fillId="0" borderId="27" xfId="0" applyFont="1" applyBorder="1" applyAlignment="1">
      <alignment/>
    </xf>
    <xf numFmtId="167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Alignment="1">
      <alignment/>
    </xf>
    <xf numFmtId="167" fontId="25" fillId="0" borderId="0" xfId="0" applyNumberFormat="1" applyFont="1" applyAlignment="1">
      <alignment/>
    </xf>
    <xf numFmtId="166" fontId="25" fillId="0" borderId="0" xfId="0" applyNumberFormat="1" applyFont="1" applyAlignment="1">
      <alignment/>
    </xf>
    <xf numFmtId="0" fontId="29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166" fontId="32" fillId="0" borderId="0" xfId="0" applyNumberFormat="1" applyFont="1" applyBorder="1" applyAlignment="1">
      <alignment horizontal="right"/>
    </xf>
    <xf numFmtId="49" fontId="30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49" fontId="23" fillId="17" borderId="29" xfId="0" applyNumberFormat="1" applyFont="1" applyFill="1" applyBorder="1" applyAlignment="1">
      <alignment horizontal="center"/>
    </xf>
    <xf numFmtId="0" fontId="23" fillId="17" borderId="27" xfId="0" applyFont="1" applyFill="1" applyBorder="1" applyAlignment="1">
      <alignment/>
    </xf>
    <xf numFmtId="4" fontId="21" fillId="17" borderId="30" xfId="0" applyNumberFormat="1" applyFont="1" applyFill="1" applyBorder="1" applyAlignment="1">
      <alignment horizontal="right"/>
    </xf>
    <xf numFmtId="1" fontId="23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4" fontId="23" fillId="0" borderId="25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 vertical="top" wrapText="1"/>
    </xf>
    <xf numFmtId="4" fontId="21" fillId="17" borderId="25" xfId="0" applyNumberFormat="1" applyFont="1" applyFill="1" applyBorder="1" applyAlignment="1">
      <alignment horizontal="right"/>
    </xf>
    <xf numFmtId="1" fontId="23" fillId="0" borderId="15" xfId="0" applyNumberFormat="1" applyFont="1" applyBorder="1" applyAlignment="1">
      <alignment horizontal="center"/>
    </xf>
    <xf numFmtId="4" fontId="23" fillId="0" borderId="31" xfId="0" applyNumberFormat="1" applyFont="1" applyFill="1" applyBorder="1" applyAlignment="1">
      <alignment horizontal="right"/>
    </xf>
    <xf numFmtId="49" fontId="23" fillId="17" borderId="32" xfId="0" applyNumberFormat="1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vertical="center"/>
    </xf>
    <xf numFmtId="4" fontId="21" fillId="17" borderId="3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49" fontId="3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/>
    </xf>
    <xf numFmtId="49" fontId="21" fillId="18" borderId="35" xfId="0" applyNumberFormat="1" applyFont="1" applyFill="1" applyBorder="1" applyAlignment="1">
      <alignment horizontal="center" vertical="center"/>
    </xf>
    <xf numFmtId="4" fontId="21" fillId="18" borderId="36" xfId="0" applyNumberFormat="1" applyFont="1" applyFill="1" applyBorder="1" applyAlignment="1">
      <alignment horizontal="right" vertical="center" wrapText="1"/>
    </xf>
    <xf numFmtId="1" fontId="23" fillId="0" borderId="11" xfId="0" applyNumberFormat="1" applyFont="1" applyBorder="1" applyAlignment="1">
      <alignment horizontal="center"/>
    </xf>
    <xf numFmtId="49" fontId="21" fillId="19" borderId="12" xfId="0" applyNumberFormat="1" applyFont="1" applyFill="1" applyBorder="1" applyAlignment="1">
      <alignment/>
    </xf>
    <xf numFmtId="4" fontId="21" fillId="19" borderId="23" xfId="0" applyNumberFormat="1" applyFont="1" applyFill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12" borderId="24" xfId="0" applyNumberFormat="1" applyFont="1" applyFill="1" applyBorder="1" applyAlignment="1">
      <alignment/>
    </xf>
    <xf numFmtId="49" fontId="23" fillId="12" borderId="13" xfId="0" applyNumberFormat="1" applyFont="1" applyFill="1" applyBorder="1" applyAlignment="1">
      <alignment/>
    </xf>
    <xf numFmtId="4" fontId="21" fillId="12" borderId="24" xfId="0" applyNumberFormat="1" applyFont="1" applyFill="1" applyBorder="1" applyAlignment="1">
      <alignment/>
    </xf>
    <xf numFmtId="49" fontId="23" fillId="0" borderId="24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49" fontId="23" fillId="0" borderId="13" xfId="0" applyNumberFormat="1" applyFont="1" applyBorder="1" applyAlignment="1">
      <alignment/>
    </xf>
    <xf numFmtId="4" fontId="23" fillId="0" borderId="37" xfId="0" applyNumberFormat="1" applyFont="1" applyBorder="1" applyAlignment="1">
      <alignment/>
    </xf>
    <xf numFmtId="4" fontId="23" fillId="0" borderId="24" xfId="0" applyNumberFormat="1" applyFont="1" applyBorder="1" applyAlignment="1">
      <alignment/>
    </xf>
    <xf numFmtId="49" fontId="21" fillId="8" borderId="12" xfId="0" applyNumberFormat="1" applyFont="1" applyFill="1" applyBorder="1" applyAlignment="1">
      <alignment/>
    </xf>
    <xf numFmtId="4" fontId="21" fillId="8" borderId="24" xfId="0" applyNumberFormat="1" applyFont="1" applyFill="1" applyBorder="1" applyAlignment="1">
      <alignment/>
    </xf>
    <xf numFmtId="4" fontId="23" fillId="12" borderId="24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0" fontId="23" fillId="0" borderId="24" xfId="0" applyNumberFormat="1" applyFont="1" applyFill="1" applyBorder="1" applyAlignment="1">
      <alignment/>
    </xf>
    <xf numFmtId="0" fontId="23" fillId="0" borderId="24" xfId="0" applyNumberFormat="1" applyFont="1" applyFill="1" applyBorder="1" applyAlignment="1">
      <alignment horizontal="left"/>
    </xf>
    <xf numFmtId="49" fontId="23" fillId="0" borderId="13" xfId="0" applyNumberFormat="1" applyFont="1" applyFill="1" applyBorder="1" applyAlignment="1">
      <alignment/>
    </xf>
    <xf numFmtId="4" fontId="23" fillId="0" borderId="2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24" xfId="0" applyNumberFormat="1" applyFont="1" applyBorder="1" applyAlignment="1">
      <alignment/>
    </xf>
    <xf numFmtId="49" fontId="23" fillId="0" borderId="15" xfId="0" applyNumberFormat="1" applyFont="1" applyBorder="1" applyAlignment="1">
      <alignment/>
    </xf>
    <xf numFmtId="0" fontId="23" fillId="0" borderId="38" xfId="0" applyNumberFormat="1" applyFont="1" applyBorder="1" applyAlignment="1">
      <alignment/>
    </xf>
    <xf numFmtId="0" fontId="23" fillId="0" borderId="38" xfId="0" applyNumberFormat="1" applyFont="1" applyBorder="1" applyAlignment="1">
      <alignment horizontal="left"/>
    </xf>
    <xf numFmtId="49" fontId="23" fillId="0" borderId="16" xfId="0" applyNumberFormat="1" applyFont="1" applyBorder="1" applyAlignment="1">
      <alignment/>
    </xf>
    <xf numFmtId="49" fontId="21" fillId="19" borderId="39" xfId="0" applyNumberFormat="1" applyFont="1" applyFill="1" applyBorder="1" applyAlignment="1">
      <alignment/>
    </xf>
    <xf numFmtId="4" fontId="21" fillId="19" borderId="24" xfId="0" applyNumberFormat="1" applyFont="1" applyFill="1" applyBorder="1" applyAlignment="1">
      <alignment/>
    </xf>
    <xf numFmtId="0" fontId="23" fillId="0" borderId="37" xfId="0" applyFont="1" applyBorder="1" applyAlignment="1">
      <alignment/>
    </xf>
    <xf numFmtId="0" fontId="23" fillId="12" borderId="24" xfId="0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0" borderId="24" xfId="0" applyFont="1" applyBorder="1" applyAlignment="1">
      <alignment horizontal="left"/>
    </xf>
    <xf numFmtId="1" fontId="23" fillId="0" borderId="24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66" fontId="23" fillId="0" borderId="0" xfId="0" applyNumberFormat="1" applyFont="1" applyAlignment="1">
      <alignment/>
    </xf>
    <xf numFmtId="4" fontId="21" fillId="18" borderId="40" xfId="0" applyNumberFormat="1" applyFont="1" applyFill="1" applyBorder="1" applyAlignment="1">
      <alignment horizontal="right" vertical="center" wrapText="1"/>
    </xf>
    <xf numFmtId="49" fontId="21" fillId="19" borderId="24" xfId="0" applyNumberFormat="1" applyFont="1" applyFill="1" applyBorder="1" applyAlignment="1">
      <alignment/>
    </xf>
    <xf numFmtId="4" fontId="21" fillId="19" borderId="9" xfId="0" applyNumberFormat="1" applyFont="1" applyFill="1" applyBorder="1" applyAlignment="1">
      <alignment/>
    </xf>
    <xf numFmtId="4" fontId="23" fillId="20" borderId="24" xfId="0" applyNumberFormat="1" applyFont="1" applyFill="1" applyBorder="1" applyAlignment="1">
      <alignment/>
    </xf>
    <xf numFmtId="49" fontId="23" fillId="2" borderId="24" xfId="0" applyNumberFormat="1" applyFont="1" applyFill="1" applyBorder="1" applyAlignment="1">
      <alignment/>
    </xf>
    <xf numFmtId="4" fontId="23" fillId="2" borderId="24" xfId="0" applyNumberFormat="1" applyFont="1" applyFill="1" applyBorder="1" applyAlignment="1">
      <alignment/>
    </xf>
    <xf numFmtId="4" fontId="21" fillId="12" borderId="24" xfId="0" applyNumberFormat="1" applyFont="1" applyFill="1" applyBorder="1" applyAlignment="1">
      <alignment horizontal="right" vertical="center"/>
    </xf>
    <xf numFmtId="49" fontId="23" fillId="0" borderId="18" xfId="0" applyNumberFormat="1" applyFont="1" applyBorder="1" applyAlignment="1">
      <alignment/>
    </xf>
    <xf numFmtId="0" fontId="23" fillId="0" borderId="41" xfId="0" applyNumberFormat="1" applyFont="1" applyBorder="1" applyAlignment="1">
      <alignment/>
    </xf>
    <xf numFmtId="49" fontId="23" fillId="0" borderId="41" xfId="0" applyNumberFormat="1" applyFont="1" applyBorder="1" applyAlignment="1">
      <alignment/>
    </xf>
    <xf numFmtId="4" fontId="23" fillId="0" borderId="41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left"/>
    </xf>
    <xf numFmtId="0" fontId="39" fillId="0" borderId="0" xfId="0" applyFont="1" applyAlignment="1">
      <alignment/>
    </xf>
    <xf numFmtId="4" fontId="21" fillId="8" borderId="42" xfId="0" applyNumberFormat="1" applyFont="1" applyFill="1" applyBorder="1" applyAlignment="1">
      <alignment/>
    </xf>
    <xf numFmtId="49" fontId="23" fillId="20" borderId="13" xfId="0" applyNumberFormat="1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43" xfId="0" applyFont="1" applyBorder="1" applyAlignment="1">
      <alignment/>
    </xf>
    <xf numFmtId="4" fontId="23" fillId="20" borderId="12" xfId="0" applyNumberFormat="1" applyFont="1" applyFill="1" applyBorder="1" applyAlignment="1">
      <alignment/>
    </xf>
    <xf numFmtId="0" fontId="23" fillId="0" borderId="41" xfId="0" applyNumberFormat="1" applyFont="1" applyBorder="1" applyAlignment="1">
      <alignment horizontal="left"/>
    </xf>
    <xf numFmtId="49" fontId="23" fillId="0" borderId="19" xfId="0" applyNumberFormat="1" applyFont="1" applyBorder="1" applyAlignment="1">
      <alignment/>
    </xf>
    <xf numFmtId="49" fontId="39" fillId="0" borderId="0" xfId="0" applyNumberFormat="1" applyFont="1" applyBorder="1" applyAlignment="1">
      <alignment/>
    </xf>
    <xf numFmtId="49" fontId="21" fillId="18" borderId="44" xfId="0" applyNumberFormat="1" applyFont="1" applyFill="1" applyBorder="1" applyAlignment="1">
      <alignment horizontal="center" vertical="center"/>
    </xf>
    <xf numFmtId="1" fontId="23" fillId="2" borderId="12" xfId="0" applyNumberFormat="1" applyFont="1" applyFill="1" applyBorder="1" applyAlignment="1">
      <alignment horizontal="center"/>
    </xf>
    <xf numFmtId="49" fontId="21" fillId="19" borderId="37" xfId="0" applyNumberFormat="1" applyFont="1" applyFill="1" applyBorder="1" applyAlignment="1">
      <alignment/>
    </xf>
    <xf numFmtId="49" fontId="23" fillId="0" borderId="37" xfId="0" applyNumberFormat="1" applyFont="1" applyBorder="1" applyAlignment="1">
      <alignment/>
    </xf>
    <xf numFmtId="4" fontId="21" fillId="12" borderId="38" xfId="0" applyNumberFormat="1" applyFont="1" applyFill="1" applyBorder="1" applyAlignment="1">
      <alignment/>
    </xf>
    <xf numFmtId="4" fontId="23" fillId="0" borderId="24" xfId="0" applyNumberFormat="1" applyFont="1" applyFill="1" applyBorder="1" applyAlignment="1">
      <alignment vertical="center"/>
    </xf>
    <xf numFmtId="49" fontId="23" fillId="0" borderId="37" xfId="0" applyNumberFormat="1" applyFont="1" applyFill="1" applyBorder="1" applyAlignment="1">
      <alignment/>
    </xf>
    <xf numFmtId="4" fontId="21" fillId="12" borderId="42" xfId="0" applyNumberFormat="1" applyFont="1" applyFill="1" applyBorder="1" applyAlignment="1">
      <alignment/>
    </xf>
    <xf numFmtId="49" fontId="23" fillId="0" borderId="45" xfId="0" applyNumberFormat="1" applyFont="1" applyBorder="1" applyAlignment="1">
      <alignment/>
    </xf>
    <xf numFmtId="0" fontId="40" fillId="0" borderId="24" xfId="0" applyNumberFormat="1" applyFont="1" applyBorder="1" applyAlignment="1">
      <alignment/>
    </xf>
    <xf numFmtId="49" fontId="40" fillId="0" borderId="13" xfId="0" applyNumberFormat="1" applyFont="1" applyBorder="1" applyAlignment="1">
      <alignment/>
    </xf>
    <xf numFmtId="49" fontId="41" fillId="0" borderId="37" xfId="0" applyNumberFormat="1" applyFont="1" applyBorder="1" applyAlignment="1">
      <alignment/>
    </xf>
    <xf numFmtId="49" fontId="23" fillId="0" borderId="24" xfId="0" applyNumberFormat="1" applyFont="1" applyFill="1" applyBorder="1" applyAlignment="1">
      <alignment/>
    </xf>
    <xf numFmtId="0" fontId="23" fillId="0" borderId="46" xfId="0" applyFont="1" applyBorder="1" applyAlignment="1">
      <alignment/>
    </xf>
    <xf numFmtId="0" fontId="23" fillId="12" borderId="13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47" xfId="0" applyFont="1" applyBorder="1" applyAlignment="1">
      <alignment/>
    </xf>
    <xf numFmtId="0" fontId="23" fillId="0" borderId="41" xfId="0" applyFont="1" applyBorder="1" applyAlignment="1">
      <alignment/>
    </xf>
    <xf numFmtId="49" fontId="23" fillId="0" borderId="19" xfId="0" applyNumberFormat="1" applyFont="1" applyFill="1" applyBorder="1" applyAlignment="1">
      <alignment/>
    </xf>
    <xf numFmtId="1" fontId="23" fillId="0" borderId="48" xfId="0" applyNumberFormat="1" applyFont="1" applyBorder="1" applyAlignment="1">
      <alignment horizontal="center"/>
    </xf>
    <xf numFmtId="49" fontId="21" fillId="12" borderId="24" xfId="0" applyNumberFormat="1" applyFont="1" applyFill="1" applyBorder="1" applyAlignment="1">
      <alignment/>
    </xf>
    <xf numFmtId="4" fontId="42" fillId="0" borderId="24" xfId="36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>
      <alignment horizontal="right"/>
    </xf>
    <xf numFmtId="4" fontId="42" fillId="0" borderId="24" xfId="36" applyNumberFormat="1" applyFont="1" applyFill="1" applyBorder="1" applyAlignment="1" applyProtection="1">
      <alignment horizontal="right"/>
      <protection/>
    </xf>
    <xf numFmtId="4" fontId="21" fillId="20" borderId="24" xfId="0" applyNumberFormat="1" applyFont="1" applyFill="1" applyBorder="1" applyAlignment="1">
      <alignment/>
    </xf>
    <xf numFmtId="49" fontId="21" fillId="0" borderId="24" xfId="0" applyNumberFormat="1" applyFont="1" applyFill="1" applyBorder="1" applyAlignment="1">
      <alignment/>
    </xf>
    <xf numFmtId="49" fontId="40" fillId="5" borderId="13" xfId="0" applyNumberFormat="1" applyFont="1" applyFill="1" applyBorder="1" applyAlignment="1">
      <alignment/>
    </xf>
    <xf numFmtId="4" fontId="23" fillId="5" borderId="24" xfId="0" applyNumberFormat="1" applyFont="1" applyFill="1" applyBorder="1" applyAlignment="1">
      <alignment/>
    </xf>
    <xf numFmtId="49" fontId="23" fillId="0" borderId="49" xfId="0" applyNumberFormat="1" applyFont="1" applyBorder="1" applyAlignment="1">
      <alignment/>
    </xf>
    <xf numFmtId="49" fontId="21" fillId="12" borderId="36" xfId="0" applyNumberFormat="1" applyFont="1" applyFill="1" applyBorder="1" applyAlignment="1">
      <alignment/>
    </xf>
    <xf numFmtId="4" fontId="21" fillId="12" borderId="36" xfId="0" applyNumberFormat="1" applyFont="1" applyFill="1" applyBorder="1" applyAlignment="1">
      <alignment/>
    </xf>
    <xf numFmtId="49" fontId="23" fillId="0" borderId="21" xfId="0" applyNumberFormat="1" applyFont="1" applyBorder="1" applyAlignment="1">
      <alignment/>
    </xf>
    <xf numFmtId="0" fontId="23" fillId="0" borderId="42" xfId="0" applyNumberFormat="1" applyFont="1" applyBorder="1" applyAlignment="1">
      <alignment/>
    </xf>
    <xf numFmtId="49" fontId="23" fillId="0" borderId="42" xfId="0" applyNumberFormat="1" applyFont="1" applyBorder="1" applyAlignment="1">
      <alignment/>
    </xf>
    <xf numFmtId="49" fontId="23" fillId="5" borderId="22" xfId="0" applyNumberFormat="1" applyFont="1" applyFill="1" applyBorder="1" applyAlignment="1">
      <alignment/>
    </xf>
    <xf numFmtId="4" fontId="23" fillId="5" borderId="42" xfId="0" applyNumberFormat="1" applyFont="1" applyFill="1" applyBorder="1" applyAlignment="1">
      <alignment/>
    </xf>
    <xf numFmtId="49" fontId="23" fillId="5" borderId="13" xfId="0" applyNumberFormat="1" applyFont="1" applyFill="1" applyBorder="1" applyAlignment="1">
      <alignment/>
    </xf>
    <xf numFmtId="49" fontId="21" fillId="21" borderId="12" xfId="0" applyNumberFormat="1" applyFont="1" applyFill="1" applyBorder="1" applyAlignment="1">
      <alignment/>
    </xf>
    <xf numFmtId="49" fontId="21" fillId="21" borderId="24" xfId="0" applyNumberFormat="1" applyFont="1" applyFill="1" applyBorder="1" applyAlignment="1">
      <alignment/>
    </xf>
    <xf numFmtId="49" fontId="21" fillId="21" borderId="13" xfId="0" applyNumberFormat="1" applyFont="1" applyFill="1" applyBorder="1" applyAlignment="1">
      <alignment/>
    </xf>
    <xf numFmtId="4" fontId="21" fillId="21" borderId="24" xfId="0" applyNumberFormat="1" applyFont="1" applyFill="1" applyBorder="1" applyAlignment="1">
      <alignment/>
    </xf>
    <xf numFmtId="4" fontId="21" fillId="21" borderId="42" xfId="0" applyNumberFormat="1" applyFont="1" applyFill="1" applyBorder="1" applyAlignment="1">
      <alignment/>
    </xf>
    <xf numFmtId="49" fontId="23" fillId="0" borderId="38" xfId="0" applyNumberFormat="1" applyFont="1" applyBorder="1" applyAlignment="1">
      <alignment/>
    </xf>
    <xf numFmtId="49" fontId="23" fillId="5" borderId="16" xfId="0" applyNumberFormat="1" applyFont="1" applyFill="1" applyBorder="1" applyAlignment="1">
      <alignment/>
    </xf>
    <xf numFmtId="4" fontId="23" fillId="5" borderId="38" xfId="0" applyNumberFormat="1" applyFont="1" applyFill="1" applyBorder="1" applyAlignment="1">
      <alignment/>
    </xf>
    <xf numFmtId="49" fontId="21" fillId="21" borderId="15" xfId="0" applyNumberFormat="1" applyFont="1" applyFill="1" applyBorder="1" applyAlignment="1">
      <alignment/>
    </xf>
    <xf numFmtId="49" fontId="21" fillId="21" borderId="38" xfId="0" applyNumberFormat="1" applyFont="1" applyFill="1" applyBorder="1" applyAlignment="1">
      <alignment/>
    </xf>
    <xf numFmtId="49" fontId="21" fillId="21" borderId="16" xfId="0" applyNumberFormat="1" applyFont="1" applyFill="1" applyBorder="1" applyAlignment="1">
      <alignment/>
    </xf>
    <xf numFmtId="4" fontId="21" fillId="21" borderId="38" xfId="0" applyNumberFormat="1" applyFont="1" applyFill="1" applyBorder="1" applyAlignment="1">
      <alignment/>
    </xf>
    <xf numFmtId="49" fontId="23" fillId="5" borderId="19" xfId="0" applyNumberFormat="1" applyFont="1" applyFill="1" applyBorder="1" applyAlignment="1">
      <alignment/>
    </xf>
    <xf numFmtId="4" fontId="23" fillId="5" borderId="41" xfId="0" applyNumberFormat="1" applyFont="1" applyFill="1" applyBorder="1" applyAlignment="1">
      <alignment/>
    </xf>
    <xf numFmtId="4" fontId="23" fillId="20" borderId="13" xfId="0" applyNumberFormat="1" applyFont="1" applyFill="1" applyBorder="1" applyAlignment="1">
      <alignment/>
    </xf>
    <xf numFmtId="4" fontId="23" fillId="0" borderId="42" xfId="0" applyNumberFormat="1" applyFont="1" applyFill="1" applyBorder="1" applyAlignment="1">
      <alignment/>
    </xf>
    <xf numFmtId="1" fontId="23" fillId="2" borderId="11" xfId="0" applyNumberFormat="1" applyFont="1" applyFill="1" applyBorder="1" applyAlignment="1">
      <alignment horizontal="center"/>
    </xf>
    <xf numFmtId="4" fontId="23" fillId="20" borderId="24" xfId="0" applyNumberFormat="1" applyFont="1" applyFill="1" applyBorder="1" applyAlignment="1">
      <alignment horizontal="right"/>
    </xf>
    <xf numFmtId="10" fontId="2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1" fillId="19" borderId="15" xfId="0" applyNumberFormat="1" applyFont="1" applyFill="1" applyBorder="1" applyAlignment="1">
      <alignment/>
    </xf>
    <xf numFmtId="49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/>
    </xf>
    <xf numFmtId="166" fontId="0" fillId="0" borderId="0" xfId="0" applyNumberFormat="1" applyFont="1" applyAlignment="1">
      <alignment/>
    </xf>
    <xf numFmtId="49" fontId="38" fillId="0" borderId="0" xfId="0" applyNumberFormat="1" applyFont="1" applyBorder="1" applyAlignment="1">
      <alignment/>
    </xf>
    <xf numFmtId="4" fontId="21" fillId="18" borderId="49" xfId="0" applyNumberFormat="1" applyFont="1" applyFill="1" applyBorder="1" applyAlignment="1">
      <alignment horizontal="right" vertical="center" wrapText="1"/>
    </xf>
    <xf numFmtId="1" fontId="23" fillId="0" borderId="50" xfId="0" applyNumberFormat="1" applyFont="1" applyBorder="1" applyAlignment="1">
      <alignment horizontal="center"/>
    </xf>
    <xf numFmtId="49" fontId="21" fillId="8" borderId="21" xfId="0" applyNumberFormat="1" applyFont="1" applyFill="1" applyBorder="1" applyAlignment="1">
      <alignment/>
    </xf>
    <xf numFmtId="4" fontId="21" fillId="8" borderId="21" xfId="0" applyNumberFormat="1" applyFont="1" applyFill="1" applyBorder="1" applyAlignment="1">
      <alignment/>
    </xf>
    <xf numFmtId="49" fontId="23" fillId="12" borderId="12" xfId="0" applyNumberFormat="1" applyFont="1" applyFill="1" applyBorder="1" applyAlignment="1">
      <alignment/>
    </xf>
    <xf numFmtId="4" fontId="23" fillId="12" borderId="12" xfId="0" applyNumberFormat="1" applyFont="1" applyFill="1" applyBorder="1" applyAlignment="1">
      <alignment/>
    </xf>
    <xf numFmtId="49" fontId="40" fillId="0" borderId="12" xfId="0" applyNumberFormat="1" applyFont="1" applyFill="1" applyBorder="1" applyAlignment="1">
      <alignment/>
    </xf>
    <xf numFmtId="0" fontId="40" fillId="0" borderId="24" xfId="0" applyNumberFormat="1" applyFont="1" applyFill="1" applyBorder="1" applyAlignment="1">
      <alignment/>
    </xf>
    <xf numFmtId="4" fontId="41" fillId="0" borderId="24" xfId="0" applyNumberFormat="1" applyFont="1" applyFill="1" applyBorder="1" applyAlignment="1">
      <alignment/>
    </xf>
    <xf numFmtId="4" fontId="21" fillId="8" borderId="12" xfId="0" applyNumberFormat="1" applyFont="1" applyFill="1" applyBorder="1" applyAlignment="1">
      <alignment/>
    </xf>
    <xf numFmtId="0" fontId="23" fillId="0" borderId="13" xfId="0" applyNumberFormat="1" applyFont="1" applyBorder="1" applyAlignment="1">
      <alignment/>
    </xf>
    <xf numFmtId="4" fontId="23" fillId="0" borderId="37" xfId="0" applyNumberFormat="1" applyFont="1" applyFill="1" applyBorder="1" applyAlignment="1">
      <alignment/>
    </xf>
    <xf numFmtId="0" fontId="23" fillId="2" borderId="38" xfId="0" applyNumberFormat="1" applyFont="1" applyFill="1" applyBorder="1" applyAlignment="1">
      <alignment/>
    </xf>
    <xf numFmtId="49" fontId="23" fillId="2" borderId="38" xfId="0" applyNumberFormat="1" applyFont="1" applyFill="1" applyBorder="1" applyAlignment="1">
      <alignment/>
    </xf>
    <xf numFmtId="49" fontId="23" fillId="2" borderId="16" xfId="0" applyNumberFormat="1" applyFont="1" applyFill="1" applyBorder="1" applyAlignment="1">
      <alignment/>
    </xf>
    <xf numFmtId="4" fontId="23" fillId="2" borderId="38" xfId="0" applyNumberFormat="1" applyFont="1" applyFill="1" applyBorder="1" applyAlignment="1">
      <alignment/>
    </xf>
    <xf numFmtId="4" fontId="41" fillId="2" borderId="38" xfId="0" applyNumberFormat="1" applyFont="1" applyFill="1" applyBorder="1" applyAlignment="1">
      <alignment/>
    </xf>
    <xf numFmtId="4" fontId="23" fillId="0" borderId="41" xfId="0" applyNumberFormat="1" applyFont="1" applyFill="1" applyBorder="1" applyAlignment="1">
      <alignment/>
    </xf>
    <xf numFmtId="4" fontId="23" fillId="0" borderId="38" xfId="0" applyNumberFormat="1" applyFont="1" applyFill="1" applyBorder="1" applyAlignment="1">
      <alignment/>
    </xf>
    <xf numFmtId="4" fontId="41" fillId="0" borderId="38" xfId="0" applyNumberFormat="1" applyFont="1" applyFill="1" applyBorder="1" applyAlignment="1">
      <alignment/>
    </xf>
    <xf numFmtId="0" fontId="23" fillId="0" borderId="24" xfId="0" applyFont="1" applyFill="1" applyBorder="1" applyAlignment="1">
      <alignment horizontal="left"/>
    </xf>
    <xf numFmtId="4" fontId="41" fillId="0" borderId="24" xfId="0" applyNumberFormat="1" applyFont="1" applyBorder="1" applyAlignment="1">
      <alignment/>
    </xf>
    <xf numFmtId="0" fontId="23" fillId="0" borderId="0" xfId="0" applyFont="1" applyBorder="1" applyAlignment="1">
      <alignment wrapText="1"/>
    </xf>
    <xf numFmtId="166" fontId="23" fillId="0" borderId="0" xfId="0" applyNumberFormat="1" applyFont="1" applyBorder="1" applyAlignment="1">
      <alignment/>
    </xf>
    <xf numFmtId="49" fontId="21" fillId="18" borderId="8" xfId="0" applyNumberFormat="1" applyFont="1" applyFill="1" applyBorder="1" applyAlignment="1">
      <alignment horizontal="center" vertical="center"/>
    </xf>
    <xf numFmtId="1" fontId="23" fillId="2" borderId="14" xfId="0" applyNumberFormat="1" applyFont="1" applyFill="1" applyBorder="1" applyAlignment="1">
      <alignment horizontal="center"/>
    </xf>
    <xf numFmtId="49" fontId="21" fillId="19" borderId="21" xfId="0" applyNumberFormat="1" applyFont="1" applyFill="1" applyBorder="1" applyAlignment="1">
      <alignment/>
    </xf>
    <xf numFmtId="49" fontId="23" fillId="0" borderId="13" xfId="0" applyNumberFormat="1" applyFont="1" applyBorder="1" applyAlignment="1">
      <alignment/>
    </xf>
    <xf numFmtId="4" fontId="21" fillId="19" borderId="12" xfId="0" applyNumberFormat="1" applyFont="1" applyFill="1" applyBorder="1" applyAlignment="1">
      <alignment/>
    </xf>
    <xf numFmtId="1" fontId="23" fillId="2" borderId="0" xfId="0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4" fontId="21" fillId="18" borderId="24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top"/>
    </xf>
    <xf numFmtId="165" fontId="0" fillId="0" borderId="0" xfId="0" applyNumberFormat="1" applyFont="1" applyAlignment="1">
      <alignment/>
    </xf>
    <xf numFmtId="0" fontId="45" fillId="0" borderId="0" xfId="0" applyFont="1" applyAlignment="1">
      <alignment/>
    </xf>
    <xf numFmtId="165" fontId="23" fillId="0" borderId="0" xfId="0" applyNumberFormat="1" applyFont="1" applyAlignment="1">
      <alignment/>
    </xf>
    <xf numFmtId="49" fontId="21" fillId="22" borderId="8" xfId="0" applyNumberFormat="1" applyFont="1" applyFill="1" applyBorder="1" applyAlignment="1">
      <alignment horizontal="center" vertical="center"/>
    </xf>
    <xf numFmtId="4" fontId="21" fillId="22" borderId="36" xfId="0" applyNumberFormat="1" applyFont="1" applyFill="1" applyBorder="1" applyAlignment="1">
      <alignment vertical="center" wrapText="1"/>
    </xf>
    <xf numFmtId="1" fontId="23" fillId="2" borderId="50" xfId="0" applyNumberFormat="1" applyFont="1" applyFill="1" applyBorder="1" applyAlignment="1">
      <alignment horizontal="center"/>
    </xf>
    <xf numFmtId="0" fontId="21" fillId="19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4" fontId="21" fillId="12" borderId="39" xfId="0" applyNumberFormat="1" applyFont="1" applyFill="1" applyBorder="1" applyAlignment="1">
      <alignment/>
    </xf>
    <xf numFmtId="168" fontId="0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49" fontId="21" fillId="22" borderId="44" xfId="0" applyNumberFormat="1" applyFont="1" applyFill="1" applyBorder="1" applyAlignment="1">
      <alignment horizontal="center" vertical="center"/>
    </xf>
    <xf numFmtId="49" fontId="23" fillId="19" borderId="14" xfId="0" applyNumberFormat="1" applyFont="1" applyFill="1" applyBorder="1" applyAlignment="1">
      <alignment/>
    </xf>
    <xf numFmtId="4" fontId="21" fillId="8" borderId="23" xfId="0" applyNumberFormat="1" applyFont="1" applyFill="1" applyBorder="1" applyAlignment="1">
      <alignment/>
    </xf>
    <xf numFmtId="49" fontId="23" fillId="0" borderId="14" xfId="0" applyNumberFormat="1" applyFont="1" applyBorder="1" applyAlignment="1">
      <alignment/>
    </xf>
    <xf numFmtId="49" fontId="23" fillId="0" borderId="14" xfId="0" applyNumberFormat="1" applyFont="1" applyFill="1" applyBorder="1" applyAlignment="1">
      <alignment/>
    </xf>
    <xf numFmtId="49" fontId="23" fillId="0" borderId="46" xfId="0" applyNumberFormat="1" applyFont="1" applyBorder="1" applyAlignment="1">
      <alignment/>
    </xf>
    <xf numFmtId="0" fontId="23" fillId="0" borderId="37" xfId="0" applyNumberFormat="1" applyFont="1" applyBorder="1" applyAlignment="1">
      <alignment/>
    </xf>
    <xf numFmtId="4" fontId="23" fillId="0" borderId="38" xfId="0" applyNumberFormat="1" applyFont="1" applyBorder="1" applyAlignment="1">
      <alignment/>
    </xf>
    <xf numFmtId="1" fontId="23" fillId="2" borderId="24" xfId="0" applyNumberFormat="1" applyFont="1" applyFill="1" applyBorder="1" applyAlignment="1">
      <alignment horizontal="center"/>
    </xf>
    <xf numFmtId="1" fontId="23" fillId="2" borderId="24" xfId="0" applyNumberFormat="1" applyFont="1" applyFill="1" applyBorder="1" applyAlignment="1">
      <alignment horizontal="left"/>
    </xf>
    <xf numFmtId="49" fontId="23" fillId="8" borderId="14" xfId="0" applyNumberFormat="1" applyFont="1" applyFill="1" applyBorder="1" applyAlignment="1">
      <alignment/>
    </xf>
    <xf numFmtId="0" fontId="23" fillId="20" borderId="24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37" xfId="0" applyNumberFormat="1" applyFont="1" applyFill="1" applyBorder="1" applyAlignment="1">
      <alignment horizontal="left"/>
    </xf>
    <xf numFmtId="49" fontId="23" fillId="0" borderId="46" xfId="0" applyNumberFormat="1" applyFont="1" applyFill="1" applyBorder="1" applyAlignment="1">
      <alignment/>
    </xf>
    <xf numFmtId="4" fontId="21" fillId="22" borderId="23" xfId="0" applyNumberFormat="1" applyFont="1" applyFill="1" applyBorder="1" applyAlignment="1">
      <alignment vertical="center" wrapText="1"/>
    </xf>
    <xf numFmtId="49" fontId="23" fillId="0" borderId="11" xfId="0" applyNumberFormat="1" applyFont="1" applyBorder="1" applyAlignment="1">
      <alignment/>
    </xf>
    <xf numFmtId="49" fontId="21" fillId="19" borderId="9" xfId="0" applyNumberFormat="1" applyFont="1" applyFill="1" applyBorder="1" applyAlignment="1">
      <alignment/>
    </xf>
    <xf numFmtId="4" fontId="21" fillId="19" borderId="42" xfId="0" applyNumberFormat="1" applyFont="1" applyFill="1" applyBorder="1" applyAlignment="1">
      <alignment/>
    </xf>
    <xf numFmtId="4" fontId="21" fillId="22" borderId="49" xfId="0" applyNumberFormat="1" applyFont="1" applyFill="1" applyBorder="1" applyAlignment="1">
      <alignment vertical="center" wrapText="1"/>
    </xf>
    <xf numFmtId="49" fontId="23" fillId="0" borderId="26" xfId="0" applyNumberFormat="1" applyFont="1" applyBorder="1" applyAlignment="1">
      <alignment/>
    </xf>
    <xf numFmtId="4" fontId="23" fillId="0" borderId="47" xfId="0" applyNumberFormat="1" applyFont="1" applyFill="1" applyBorder="1" applyAlignment="1">
      <alignment/>
    </xf>
    <xf numFmtId="49" fontId="39" fillId="0" borderId="0" xfId="0" applyNumberFormat="1" applyFont="1" applyFill="1" applyBorder="1" applyAlignment="1">
      <alignment horizontal="center" vertical="center"/>
    </xf>
    <xf numFmtId="1" fontId="21" fillId="16" borderId="44" xfId="0" applyNumberFormat="1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/>
    </xf>
    <xf numFmtId="0" fontId="21" fillId="21" borderId="51" xfId="0" applyFont="1" applyFill="1" applyBorder="1" applyAlignment="1">
      <alignment/>
    </xf>
    <xf numFmtId="4" fontId="21" fillId="21" borderId="23" xfId="0" applyNumberFormat="1" applyFont="1" applyFill="1" applyBorder="1" applyAlignment="1">
      <alignment/>
    </xf>
    <xf numFmtId="0" fontId="23" fillId="3" borderId="14" xfId="0" applyFont="1" applyFill="1" applyBorder="1" applyAlignment="1">
      <alignment/>
    </xf>
    <xf numFmtId="0" fontId="23" fillId="3" borderId="39" xfId="0" applyFont="1" applyFill="1" applyBorder="1" applyAlignment="1">
      <alignment/>
    </xf>
    <xf numFmtId="4" fontId="21" fillId="3" borderId="24" xfId="0" applyNumberFormat="1" applyFont="1" applyFill="1" applyBorder="1" applyAlignment="1">
      <alignment/>
    </xf>
    <xf numFmtId="0" fontId="23" fillId="17" borderId="14" xfId="0" applyFont="1" applyFill="1" applyBorder="1" applyAlignment="1">
      <alignment/>
    </xf>
    <xf numFmtId="0" fontId="23" fillId="17" borderId="39" xfId="0" applyFont="1" applyFill="1" applyBorder="1" applyAlignment="1">
      <alignment/>
    </xf>
    <xf numFmtId="4" fontId="23" fillId="17" borderId="24" xfId="0" applyNumberFormat="1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39" xfId="0" applyFont="1" applyBorder="1" applyAlignment="1">
      <alignment/>
    </xf>
    <xf numFmtId="4" fontId="21" fillId="17" borderId="24" xfId="0" applyNumberFormat="1" applyFont="1" applyFill="1" applyBorder="1" applyAlignment="1">
      <alignment/>
    </xf>
    <xf numFmtId="0" fontId="23" fillId="0" borderId="14" xfId="0" applyNumberFormat="1" applyFont="1" applyBorder="1" applyAlignment="1">
      <alignment/>
    </xf>
    <xf numFmtId="4" fontId="23" fillId="3" borderId="24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165" fontId="0" fillId="0" borderId="0" xfId="0" applyNumberFormat="1" applyAlignment="1">
      <alignment/>
    </xf>
    <xf numFmtId="0" fontId="46" fillId="4" borderId="35" xfId="0" applyFont="1" applyFill="1" applyBorder="1" applyAlignment="1">
      <alignment horizontal="center" vertical="center" wrapText="1"/>
    </xf>
    <xf numFmtId="1" fontId="21" fillId="22" borderId="44" xfId="0" applyNumberFormat="1" applyFont="1" applyFill="1" applyBorder="1" applyAlignment="1">
      <alignment horizontal="center" vertical="center" wrapText="1"/>
    </xf>
    <xf numFmtId="3" fontId="21" fillId="4" borderId="52" xfId="0" applyNumberFormat="1" applyFont="1" applyFill="1" applyBorder="1" applyAlignment="1">
      <alignment horizontal="center" vertical="center" wrapText="1"/>
    </xf>
    <xf numFmtId="1" fontId="25" fillId="2" borderId="14" xfId="0" applyNumberFormat="1" applyFont="1" applyFill="1" applyBorder="1" applyAlignment="1">
      <alignment horizontal="center"/>
    </xf>
    <xf numFmtId="0" fontId="25" fillId="21" borderId="11" xfId="0" applyFont="1" applyFill="1" applyBorder="1" applyAlignment="1">
      <alignment/>
    </xf>
    <xf numFmtId="0" fontId="26" fillId="21" borderId="51" xfId="0" applyFont="1" applyFill="1" applyBorder="1" applyAlignment="1">
      <alignment/>
    </xf>
    <xf numFmtId="4" fontId="26" fillId="21" borderId="24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5" fillId="3" borderId="14" xfId="0" applyFont="1" applyFill="1" applyBorder="1" applyAlignment="1">
      <alignment/>
    </xf>
    <xf numFmtId="0" fontId="25" fillId="3" borderId="39" xfId="0" applyFont="1" applyFill="1" applyBorder="1" applyAlignment="1">
      <alignment/>
    </xf>
    <xf numFmtId="4" fontId="25" fillId="3" borderId="24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25" fillId="17" borderId="14" xfId="0" applyFont="1" applyFill="1" applyBorder="1" applyAlignment="1">
      <alignment/>
    </xf>
    <xf numFmtId="0" fontId="25" fillId="17" borderId="39" xfId="0" applyFont="1" applyFill="1" applyBorder="1" applyAlignment="1">
      <alignment/>
    </xf>
    <xf numFmtId="4" fontId="25" fillId="17" borderId="24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39" xfId="0" applyFont="1" applyBorder="1" applyAlignment="1">
      <alignment/>
    </xf>
    <xf numFmtId="4" fontId="25" fillId="0" borderId="24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39" xfId="0" applyFont="1" applyBorder="1" applyAlignment="1">
      <alignment/>
    </xf>
    <xf numFmtId="0" fontId="25" fillId="21" borderId="14" xfId="0" applyFont="1" applyFill="1" applyBorder="1" applyAlignment="1">
      <alignment/>
    </xf>
    <xf numFmtId="0" fontId="26" fillId="21" borderId="39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39" xfId="0" applyFont="1" applyFill="1" applyBorder="1" applyAlignment="1">
      <alignment/>
    </xf>
    <xf numFmtId="4" fontId="25" fillId="0" borderId="24" xfId="0" applyNumberFormat="1" applyFont="1" applyFill="1" applyBorder="1" applyAlignment="1">
      <alignment/>
    </xf>
    <xf numFmtId="165" fontId="25" fillId="8" borderId="14" xfId="0" applyNumberFormat="1" applyFont="1" applyFill="1" applyBorder="1" applyAlignment="1">
      <alignment/>
    </xf>
    <xf numFmtId="4" fontId="25" fillId="2" borderId="24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65" fontId="26" fillId="21" borderId="14" xfId="0" applyNumberFormat="1" applyFont="1" applyFill="1" applyBorder="1" applyAlignment="1">
      <alignment/>
    </xf>
    <xf numFmtId="0" fontId="25" fillId="0" borderId="53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0" xfId="0" applyFont="1" applyBorder="1" applyAlignment="1">
      <alignment/>
    </xf>
    <xf numFmtId="165" fontId="24" fillId="0" borderId="0" xfId="0" applyNumberFormat="1" applyFont="1" applyAlignment="1">
      <alignment/>
    </xf>
    <xf numFmtId="4" fontId="25" fillId="18" borderId="24" xfId="0" applyNumberFormat="1" applyFont="1" applyFill="1" applyBorder="1" applyAlignment="1">
      <alignment/>
    </xf>
    <xf numFmtId="0" fontId="52" fillId="0" borderId="0" xfId="0" applyFont="1" applyAlignment="1">
      <alignment/>
    </xf>
    <xf numFmtId="4" fontId="21" fillId="19" borderId="21" xfId="0" applyNumberFormat="1" applyFont="1" applyFill="1" applyBorder="1" applyAlignment="1">
      <alignment/>
    </xf>
    <xf numFmtId="0" fontId="23" fillId="0" borderId="24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/>
    </xf>
    <xf numFmtId="49" fontId="23" fillId="0" borderId="39" xfId="0" applyNumberFormat="1" applyFont="1" applyFill="1" applyBorder="1" applyAlignment="1">
      <alignment/>
    </xf>
    <xf numFmtId="0" fontId="23" fillId="0" borderId="4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49" fontId="23" fillId="0" borderId="22" xfId="0" applyNumberFormat="1" applyFont="1" applyFill="1" applyBorder="1" applyAlignment="1">
      <alignment/>
    </xf>
    <xf numFmtId="0" fontId="23" fillId="0" borderId="57" xfId="0" applyFont="1" applyBorder="1" applyAlignment="1">
      <alignment/>
    </xf>
    <xf numFmtId="49" fontId="23" fillId="0" borderId="58" xfId="0" applyNumberFormat="1" applyFont="1" applyFill="1" applyBorder="1" applyAlignment="1">
      <alignment/>
    </xf>
    <xf numFmtId="4" fontId="0" fillId="0" borderId="59" xfId="0" applyNumberFormat="1" applyFont="1" applyFill="1" applyBorder="1" applyAlignment="1">
      <alignment/>
    </xf>
    <xf numFmtId="49" fontId="23" fillId="0" borderId="60" xfId="0" applyNumberFormat="1" applyFont="1" applyFill="1" applyBorder="1" applyAlignment="1">
      <alignment/>
    </xf>
    <xf numFmtId="0" fontId="23" fillId="0" borderId="61" xfId="0" applyNumberFormat="1" applyFont="1" applyFill="1" applyBorder="1" applyAlignment="1">
      <alignment/>
    </xf>
    <xf numFmtId="49" fontId="23" fillId="0" borderId="62" xfId="0" applyNumberFormat="1" applyFont="1" applyFill="1" applyBorder="1" applyAlignment="1">
      <alignment/>
    </xf>
    <xf numFmtId="166" fontId="39" fillId="0" borderId="0" xfId="0" applyNumberFormat="1" applyFont="1" applyBorder="1" applyAlignment="1">
      <alignment/>
    </xf>
    <xf numFmtId="4" fontId="21" fillId="22" borderId="63" xfId="0" applyNumberFormat="1" applyFont="1" applyFill="1" applyBorder="1" applyAlignment="1">
      <alignment vertical="center" wrapText="1"/>
    </xf>
    <xf numFmtId="4" fontId="21" fillId="8" borderId="9" xfId="0" applyNumberFormat="1" applyFont="1" applyFill="1" applyBorder="1" applyAlignment="1">
      <alignment/>
    </xf>
    <xf numFmtId="1" fontId="23" fillId="23" borderId="11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/>
    </xf>
    <xf numFmtId="0" fontId="23" fillId="24" borderId="37" xfId="0" applyNumberFormat="1" applyFont="1" applyFill="1" applyBorder="1" applyAlignment="1">
      <alignment/>
    </xf>
    <xf numFmtId="0" fontId="23" fillId="24" borderId="24" xfId="0" applyNumberFormat="1" applyFont="1" applyFill="1" applyBorder="1" applyAlignment="1">
      <alignment/>
    </xf>
    <xf numFmtId="49" fontId="23" fillId="24" borderId="13" xfId="0" applyNumberFormat="1" applyFont="1" applyFill="1" applyBorder="1" applyAlignment="1">
      <alignment/>
    </xf>
    <xf numFmtId="4" fontId="23" fillId="24" borderId="24" xfId="0" applyNumberFormat="1" applyFont="1" applyFill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1" fillId="12" borderId="48" xfId="0" applyFont="1" applyFill="1" applyBorder="1" applyAlignment="1">
      <alignment horizontal="center" vertical="center"/>
    </xf>
    <xf numFmtId="165" fontId="21" fillId="12" borderId="8" xfId="0" applyNumberFormat="1" applyFont="1" applyFill="1" applyBorder="1" applyAlignment="1">
      <alignment horizontal="center"/>
    </xf>
    <xf numFmtId="1" fontId="21" fillId="16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8" fillId="6" borderId="13" xfId="0" applyFont="1" applyFill="1" applyBorder="1" applyAlignment="1">
      <alignment/>
    </xf>
    <xf numFmtId="0" fontId="21" fillId="12" borderId="8" xfId="0" applyFont="1" applyFill="1" applyBorder="1" applyAlignment="1">
      <alignment horizontal="center" vertical="center" wrapText="1"/>
    </xf>
    <xf numFmtId="165" fontId="21" fillId="12" borderId="8" xfId="0" applyNumberFormat="1" applyFont="1" applyFill="1" applyBorder="1" applyAlignment="1">
      <alignment horizontal="center" vertical="center" wrapText="1"/>
    </xf>
    <xf numFmtId="0" fontId="21" fillId="12" borderId="8" xfId="0" applyFont="1" applyFill="1" applyBorder="1" applyAlignment="1">
      <alignment horizontal="center" vertical="center"/>
    </xf>
    <xf numFmtId="1" fontId="21" fillId="16" borderId="63" xfId="0" applyNumberFormat="1" applyFont="1" applyFill="1" applyBorder="1" applyAlignment="1">
      <alignment horizontal="center" vertical="center" wrapText="1"/>
    </xf>
    <xf numFmtId="0" fontId="21" fillId="19" borderId="46" xfId="0" applyFont="1" applyFill="1" applyBorder="1" applyAlignment="1">
      <alignment horizontal="left"/>
    </xf>
    <xf numFmtId="0" fontId="23" fillId="12" borderId="13" xfId="0" applyFont="1" applyFill="1" applyBorder="1" applyAlignment="1">
      <alignment horizontal="left"/>
    </xf>
    <xf numFmtId="1" fontId="37" fillId="16" borderId="64" xfId="0" applyNumberFormat="1" applyFont="1" applyFill="1" applyBorder="1" applyAlignment="1">
      <alignment horizontal="center" vertical="center" wrapText="1"/>
    </xf>
    <xf numFmtId="49" fontId="21" fillId="18" borderId="8" xfId="0" applyNumberFormat="1" applyFont="1" applyFill="1" applyBorder="1" applyAlignment="1">
      <alignment horizontal="left" vertical="center"/>
    </xf>
    <xf numFmtId="49" fontId="21" fillId="19" borderId="13" xfId="0" applyNumberFormat="1" applyFont="1" applyFill="1" applyBorder="1" applyAlignment="1">
      <alignment/>
    </xf>
    <xf numFmtId="49" fontId="23" fillId="12" borderId="13" xfId="0" applyNumberFormat="1" applyFont="1" applyFill="1" applyBorder="1" applyAlignment="1">
      <alignment/>
    </xf>
    <xf numFmtId="49" fontId="21" fillId="8" borderId="13" xfId="0" applyNumberFormat="1" applyFont="1" applyFill="1" applyBorder="1" applyAlignment="1">
      <alignment/>
    </xf>
    <xf numFmtId="49" fontId="36" fillId="0" borderId="0" xfId="0" applyNumberFormat="1" applyFont="1" applyBorder="1" applyAlignment="1">
      <alignment horizontal="left"/>
    </xf>
    <xf numFmtId="49" fontId="21" fillId="3" borderId="8" xfId="0" applyNumberFormat="1" applyFont="1" applyFill="1" applyBorder="1" applyAlignment="1">
      <alignment horizontal="center" vertical="center"/>
    </xf>
    <xf numFmtId="49" fontId="21" fillId="3" borderId="8" xfId="0" applyNumberFormat="1" applyFont="1" applyFill="1" applyBorder="1" applyAlignment="1">
      <alignment horizontal="center" vertical="center" wrapText="1"/>
    </xf>
    <xf numFmtId="49" fontId="21" fillId="3" borderId="40" xfId="0" applyNumberFormat="1" applyFont="1" applyFill="1" applyBorder="1" applyAlignment="1">
      <alignment horizontal="center" vertical="center"/>
    </xf>
    <xf numFmtId="165" fontId="21" fillId="3" borderId="8" xfId="0" applyNumberFormat="1" applyFont="1" applyFill="1" applyBorder="1" applyAlignment="1">
      <alignment horizontal="center" vertical="center"/>
    </xf>
    <xf numFmtId="165" fontId="21" fillId="3" borderId="8" xfId="0" applyNumberFormat="1" applyFont="1" applyFill="1" applyBorder="1" applyAlignment="1">
      <alignment horizontal="center"/>
    </xf>
    <xf numFmtId="49" fontId="23" fillId="12" borderId="24" xfId="0" applyNumberFormat="1" applyFont="1" applyFill="1" applyBorder="1" applyAlignment="1">
      <alignment/>
    </xf>
    <xf numFmtId="49" fontId="23" fillId="20" borderId="24" xfId="0" applyNumberFormat="1" applyFont="1" applyFill="1" applyBorder="1" applyAlignment="1">
      <alignment/>
    </xf>
    <xf numFmtId="49" fontId="23" fillId="12" borderId="25" xfId="0" applyNumberFormat="1" applyFont="1" applyFill="1" applyBorder="1" applyAlignment="1">
      <alignment horizontal="left" vertical="center" wrapText="1"/>
    </xf>
    <xf numFmtId="49" fontId="21" fillId="19" borderId="24" xfId="0" applyNumberFormat="1" applyFont="1" applyFill="1" applyBorder="1" applyAlignment="1">
      <alignment/>
    </xf>
    <xf numFmtId="0" fontId="23" fillId="12" borderId="65" xfId="0" applyFont="1" applyFill="1" applyBorder="1" applyAlignment="1">
      <alignment/>
    </xf>
    <xf numFmtId="49" fontId="38" fillId="0" borderId="0" xfId="0" applyNumberFormat="1" applyFont="1" applyBorder="1" applyAlignment="1">
      <alignment/>
    </xf>
    <xf numFmtId="49" fontId="21" fillId="18" borderId="40" xfId="0" applyNumberFormat="1" applyFont="1" applyFill="1" applyBorder="1" applyAlignment="1">
      <alignment horizontal="left" vertical="center"/>
    </xf>
    <xf numFmtId="165" fontId="21" fillId="21" borderId="8" xfId="0" applyNumberFormat="1" applyFont="1" applyFill="1" applyBorder="1" applyAlignment="1">
      <alignment horizontal="center" vertical="center"/>
    </xf>
    <xf numFmtId="165" fontId="21" fillId="21" borderId="8" xfId="0" applyNumberFormat="1" applyFont="1" applyFill="1" applyBorder="1" applyAlignment="1">
      <alignment horizontal="center"/>
    </xf>
    <xf numFmtId="1" fontId="37" fillId="21" borderId="66" xfId="0" applyNumberFormat="1" applyFont="1" applyFill="1" applyBorder="1" applyAlignment="1">
      <alignment horizontal="center" vertical="center" wrapText="1"/>
    </xf>
    <xf numFmtId="49" fontId="23" fillId="20" borderId="13" xfId="0" applyNumberFormat="1" applyFont="1" applyFill="1" applyBorder="1" applyAlignment="1">
      <alignment/>
    </xf>
    <xf numFmtId="49" fontId="38" fillId="0" borderId="0" xfId="0" applyNumberFormat="1" applyFont="1" applyBorder="1" applyAlignment="1">
      <alignment horizontal="left"/>
    </xf>
    <xf numFmtId="49" fontId="23" fillId="20" borderId="25" xfId="0" applyNumberFormat="1" applyFont="1" applyFill="1" applyBorder="1" applyAlignment="1">
      <alignment/>
    </xf>
    <xf numFmtId="49" fontId="21" fillId="19" borderId="10" xfId="0" applyNumberFormat="1" applyFont="1" applyFill="1" applyBorder="1" applyAlignment="1">
      <alignment/>
    </xf>
    <xf numFmtId="49" fontId="21" fillId="3" borderId="67" xfId="0" applyNumberFormat="1" applyFont="1" applyFill="1" applyBorder="1" applyAlignment="1">
      <alignment horizontal="center" vertical="center" wrapText="1"/>
    </xf>
    <xf numFmtId="49" fontId="21" fillId="12" borderId="13" xfId="0" applyNumberFormat="1" applyFont="1" applyFill="1" applyBorder="1" applyAlignment="1">
      <alignment/>
    </xf>
    <xf numFmtId="49" fontId="21" fillId="12" borderId="68" xfId="0" applyNumberFormat="1" applyFont="1" applyFill="1" applyBorder="1" applyAlignment="1">
      <alignment/>
    </xf>
    <xf numFmtId="49" fontId="21" fillId="20" borderId="13" xfId="0" applyNumberFormat="1" applyFont="1" applyFill="1" applyBorder="1" applyAlignment="1">
      <alignment/>
    </xf>
    <xf numFmtId="49" fontId="21" fillId="19" borderId="16" xfId="0" applyNumberFormat="1" applyFont="1" applyFill="1" applyBorder="1" applyAlignment="1">
      <alignment/>
    </xf>
    <xf numFmtId="49" fontId="21" fillId="8" borderId="22" xfId="0" applyNumberFormat="1" applyFont="1" applyFill="1" applyBorder="1" applyAlignment="1">
      <alignment/>
    </xf>
    <xf numFmtId="49" fontId="23" fillId="12" borderId="25" xfId="0" applyNumberFormat="1" applyFont="1" applyFill="1" applyBorder="1" applyAlignment="1">
      <alignment/>
    </xf>
    <xf numFmtId="49" fontId="21" fillId="18" borderId="49" xfId="0" applyNumberFormat="1" applyFont="1" applyFill="1" applyBorder="1" applyAlignment="1">
      <alignment horizontal="left" vertical="center"/>
    </xf>
    <xf numFmtId="49" fontId="21" fillId="19" borderId="22" xfId="0" applyNumberFormat="1" applyFont="1" applyFill="1" applyBorder="1" applyAlignment="1">
      <alignment/>
    </xf>
    <xf numFmtId="49" fontId="21" fillId="3" borderId="48" xfId="0" applyNumberFormat="1" applyFont="1" applyFill="1" applyBorder="1" applyAlignment="1">
      <alignment horizontal="center" vertical="center" wrapText="1"/>
    </xf>
    <xf numFmtId="49" fontId="21" fillId="3" borderId="69" xfId="0" applyNumberFormat="1" applyFont="1" applyFill="1" applyBorder="1" applyAlignment="1">
      <alignment horizontal="center" vertical="center"/>
    </xf>
    <xf numFmtId="49" fontId="21" fillId="19" borderId="70" xfId="0" applyNumberFormat="1" applyFont="1" applyFill="1" applyBorder="1" applyAlignment="1">
      <alignment/>
    </xf>
    <xf numFmtId="49" fontId="21" fillId="19" borderId="46" xfId="0" applyNumberFormat="1" applyFont="1" applyFill="1" applyBorder="1" applyAlignment="1">
      <alignment/>
    </xf>
    <xf numFmtId="49" fontId="21" fillId="3" borderId="48" xfId="0" applyNumberFormat="1" applyFont="1" applyFill="1" applyBorder="1" applyAlignment="1">
      <alignment horizontal="center" vertical="center"/>
    </xf>
    <xf numFmtId="49" fontId="21" fillId="22" borderId="40" xfId="0" applyNumberFormat="1" applyFont="1" applyFill="1" applyBorder="1" applyAlignment="1">
      <alignment horizontal="left" vertical="center" wrapText="1"/>
    </xf>
    <xf numFmtId="49" fontId="21" fillId="19" borderId="71" xfId="0" applyNumberFormat="1" applyFont="1" applyFill="1" applyBorder="1" applyAlignment="1">
      <alignment/>
    </xf>
    <xf numFmtId="0" fontId="23" fillId="12" borderId="0" xfId="0" applyFont="1" applyFill="1" applyBorder="1" applyAlignment="1">
      <alignment/>
    </xf>
    <xf numFmtId="0" fontId="23" fillId="20" borderId="39" xfId="0" applyFont="1" applyFill="1" applyBorder="1" applyAlignment="1">
      <alignment/>
    </xf>
    <xf numFmtId="49" fontId="21" fillId="8" borderId="39" xfId="0" applyNumberFormat="1" applyFont="1" applyFill="1" applyBorder="1" applyAlignment="1">
      <alignment/>
    </xf>
    <xf numFmtId="49" fontId="21" fillId="22" borderId="48" xfId="0" applyNumberFormat="1" applyFont="1" applyFill="1" applyBorder="1" applyAlignment="1">
      <alignment horizontal="left" vertical="center" wrapText="1"/>
    </xf>
    <xf numFmtId="49" fontId="21" fillId="8" borderId="51" xfId="0" applyNumberFormat="1" applyFont="1" applyFill="1" applyBorder="1" applyAlignment="1">
      <alignment/>
    </xf>
    <xf numFmtId="166" fontId="38" fillId="0" borderId="0" xfId="0" applyNumberFormat="1" applyFont="1" applyBorder="1" applyAlignment="1">
      <alignment/>
    </xf>
    <xf numFmtId="49" fontId="21" fillId="22" borderId="8" xfId="0" applyNumberFormat="1" applyFont="1" applyFill="1" applyBorder="1" applyAlignment="1">
      <alignment horizontal="left" vertical="center" wrapText="1"/>
    </xf>
    <xf numFmtId="49" fontId="21" fillId="19" borderId="23" xfId="0" applyNumberFormat="1" applyFont="1" applyFill="1" applyBorder="1" applyAlignment="1">
      <alignment/>
    </xf>
    <xf numFmtId="1" fontId="37" fillId="21" borderId="64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4" fontId="21" fillId="4" borderId="8" xfId="0" applyNumberFormat="1" applyFont="1" applyFill="1" applyBorder="1" applyAlignment="1">
      <alignment horizontal="center"/>
    </xf>
    <xf numFmtId="0" fontId="25" fillId="18" borderId="72" xfId="0" applyFont="1" applyFill="1" applyBorder="1" applyAlignment="1">
      <alignment/>
    </xf>
    <xf numFmtId="49" fontId="39" fillId="0" borderId="28" xfId="0" applyNumberFormat="1" applyFont="1" applyFill="1" applyBorder="1" applyAlignment="1">
      <alignment horizontal="center" vertical="center"/>
    </xf>
    <xf numFmtId="49" fontId="21" fillId="4" borderId="35" xfId="0" applyNumberFormat="1" applyFont="1" applyFill="1" applyBorder="1" applyAlignment="1">
      <alignment horizontal="center" vertical="center"/>
    </xf>
    <xf numFmtId="0" fontId="46" fillId="4" borderId="35" xfId="0" applyFont="1" applyFill="1" applyBorder="1" applyAlignment="1">
      <alignment horizontal="center" vertical="center" wrapText="1"/>
    </xf>
    <xf numFmtId="0" fontId="21" fillId="4" borderId="73" xfId="0" applyFont="1" applyFill="1" applyBorder="1" applyAlignment="1">
      <alignment horizontal="center" vertical="center"/>
    </xf>
    <xf numFmtId="0" fontId="23" fillId="20" borderId="74" xfId="0" applyFont="1" applyFill="1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_BuiltIn_Neutrálna 1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4BD5E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7DA6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="124" zoomScaleNormal="124" zoomScalePageLayoutView="0" workbookViewId="0" topLeftCell="A1">
      <selection activeCell="B16" sqref="B16"/>
    </sheetView>
  </sheetViews>
  <sheetFormatPr defaultColWidth="11.57421875" defaultRowHeight="12.75"/>
  <cols>
    <col min="1" max="1" width="7.7109375" style="0" customWidth="1"/>
    <col min="2" max="2" width="57.8515625" style="0" customWidth="1"/>
  </cols>
  <sheetData>
    <row r="1" ht="13.5" customHeight="1">
      <c r="A1" s="1" t="s">
        <v>0</v>
      </c>
    </row>
    <row r="2" spans="1:2" ht="12.75">
      <c r="A2" s="2">
        <v>111</v>
      </c>
      <c r="B2" t="s">
        <v>1</v>
      </c>
    </row>
    <row r="3" spans="1:2" ht="12.75">
      <c r="A3" s="2" t="s">
        <v>2</v>
      </c>
      <c r="B3" t="s">
        <v>3</v>
      </c>
    </row>
    <row r="4" spans="1:2" ht="12.75">
      <c r="A4" s="2">
        <v>41</v>
      </c>
      <c r="B4" t="s">
        <v>4</v>
      </c>
    </row>
    <row r="5" spans="1:2" ht="12.75">
      <c r="A5" s="2">
        <v>42</v>
      </c>
      <c r="B5" t="s">
        <v>5</v>
      </c>
    </row>
    <row r="6" spans="1:2" ht="12.75">
      <c r="A6" s="2">
        <v>43</v>
      </c>
      <c r="B6" t="s">
        <v>6</v>
      </c>
    </row>
    <row r="7" spans="1:2" ht="12.75">
      <c r="A7" s="2">
        <v>51</v>
      </c>
      <c r="B7" t="s">
        <v>7</v>
      </c>
    </row>
    <row r="8" spans="1:2" ht="12.75">
      <c r="A8" s="2">
        <v>52</v>
      </c>
      <c r="B8" t="s">
        <v>8</v>
      </c>
    </row>
    <row r="9" spans="1:2" ht="12.75">
      <c r="A9" s="2" t="s">
        <v>9</v>
      </c>
      <c r="B9" t="s">
        <v>10</v>
      </c>
    </row>
    <row r="10" spans="1:2" ht="12.75">
      <c r="A10" s="2" t="s">
        <v>11</v>
      </c>
      <c r="B10" t="s">
        <v>12</v>
      </c>
    </row>
    <row r="11" spans="1:3" ht="24.75" customHeight="1">
      <c r="A11" s="380" t="s">
        <v>13</v>
      </c>
      <c r="B11" s="380"/>
      <c r="C11" s="380"/>
    </row>
  </sheetData>
  <sheetProtection/>
  <mergeCells count="1">
    <mergeCell ref="A11:C1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2"/>
  <sheetViews>
    <sheetView tabSelected="1" zoomScale="124" zoomScaleNormal="124" zoomScalePageLayoutView="0" workbookViewId="0" topLeftCell="A1">
      <selection activeCell="J170" sqref="J169:J170"/>
    </sheetView>
  </sheetViews>
  <sheetFormatPr defaultColWidth="11.57421875" defaultRowHeight="12.75"/>
  <cols>
    <col min="1" max="1" width="4.57421875" style="0" customWidth="1"/>
    <col min="2" max="2" width="3.421875" style="0" customWidth="1"/>
    <col min="3" max="3" width="8.140625" style="0" customWidth="1"/>
    <col min="4" max="4" width="7.28125" style="0" customWidth="1"/>
    <col min="5" max="5" width="40.00390625" style="0" customWidth="1"/>
    <col min="6" max="6" width="12.8515625" style="104" customWidth="1"/>
    <col min="7" max="7" width="10.00390625" style="104" customWidth="1"/>
    <col min="8" max="8" width="12.7109375" style="104" customWidth="1"/>
    <col min="9" max="9" width="12.8515625" style="0" customWidth="1"/>
    <col min="10" max="10" width="12.57421875" style="0" customWidth="1"/>
  </cols>
  <sheetData>
    <row r="1" spans="1:8" ht="20.25" customHeight="1">
      <c r="A1" s="415" t="s">
        <v>339</v>
      </c>
      <c r="B1" s="415"/>
      <c r="C1" s="415"/>
      <c r="D1" s="415"/>
      <c r="E1" s="415"/>
      <c r="F1" s="415"/>
      <c r="G1" s="158" t="s">
        <v>188</v>
      </c>
      <c r="H1"/>
    </row>
    <row r="2" spans="1:8" ht="12.75">
      <c r="A2" s="105"/>
      <c r="B2" s="105"/>
      <c r="C2" s="105"/>
      <c r="D2" s="105"/>
      <c r="E2" s="105"/>
      <c r="F2" s="107"/>
      <c r="G2" s="107"/>
      <c r="H2" s="107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42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6.25" customHeight="1">
      <c r="A7" s="108"/>
      <c r="B7" s="394" t="s">
        <v>340</v>
      </c>
      <c r="C7" s="394"/>
      <c r="D7" s="394"/>
      <c r="E7" s="394"/>
      <c r="F7" s="109">
        <f>F8+F116</f>
        <v>1983060</v>
      </c>
      <c r="G7" s="109">
        <f>G8+G116</f>
        <v>87000</v>
      </c>
      <c r="H7" s="109">
        <f>H8+H116</f>
        <v>2070060</v>
      </c>
      <c r="I7" s="109">
        <f>I8+I116</f>
        <v>1000</v>
      </c>
      <c r="J7" s="109">
        <f>J8+J116</f>
        <v>2071060</v>
      </c>
    </row>
    <row r="8" spans="1:10" ht="12.75">
      <c r="A8" s="186" t="s">
        <v>83</v>
      </c>
      <c r="B8" s="111" t="s">
        <v>341</v>
      </c>
      <c r="C8" s="395" t="s">
        <v>342</v>
      </c>
      <c r="D8" s="395"/>
      <c r="E8" s="395"/>
      <c r="F8" s="112">
        <f>F9+F104</f>
        <v>373060</v>
      </c>
      <c r="G8" s="112">
        <f>G9+G104</f>
        <v>0</v>
      </c>
      <c r="H8" s="112">
        <f>H9+H104</f>
        <v>373060</v>
      </c>
      <c r="I8" s="112">
        <f>I9+I104</f>
        <v>1000</v>
      </c>
      <c r="J8" s="112">
        <f>J9+J104</f>
        <v>374060</v>
      </c>
    </row>
    <row r="9" spans="1:10" ht="12.75">
      <c r="A9" s="186" t="s">
        <v>86</v>
      </c>
      <c r="B9" s="113"/>
      <c r="C9" s="187" t="s">
        <v>343</v>
      </c>
      <c r="D9" s="419" t="s">
        <v>344</v>
      </c>
      <c r="E9" s="419"/>
      <c r="F9" s="116">
        <f>F10+F37+F60+F84+F88</f>
        <v>359160</v>
      </c>
      <c r="G9" s="116">
        <f>G10+G37+G60+G84+G88</f>
        <v>0</v>
      </c>
      <c r="H9" s="116">
        <f>H10+H37+H60+H84+H88</f>
        <v>359160</v>
      </c>
      <c r="I9" s="116">
        <f>I10+I37+I60+I84+I88</f>
        <v>1000</v>
      </c>
      <c r="J9" s="116">
        <f>J10+J37+J60+J84+J88</f>
        <v>360160</v>
      </c>
    </row>
    <row r="10" spans="1:10" ht="12.75">
      <c r="A10" s="186" t="s">
        <v>89</v>
      </c>
      <c r="B10" s="113"/>
      <c r="C10" s="117"/>
      <c r="D10" s="414" t="s">
        <v>345</v>
      </c>
      <c r="E10" s="414"/>
      <c r="F10" s="149">
        <f>SUM(F11:F36)</f>
        <v>38050</v>
      </c>
      <c r="G10" s="149">
        <f>SUM(G11:G36)</f>
        <v>0</v>
      </c>
      <c r="H10" s="149">
        <f>SUM(H11:H36)</f>
        <v>38050</v>
      </c>
      <c r="I10" s="149">
        <f>SUM(I11:I36)</f>
        <v>1000</v>
      </c>
      <c r="J10" s="149">
        <f>SUM(J11:J36)</f>
        <v>39050</v>
      </c>
    </row>
    <row r="11" spans="1:10" ht="12.75" customHeight="1">
      <c r="A11" s="186" t="s">
        <v>91</v>
      </c>
      <c r="B11" s="113"/>
      <c r="C11" s="131">
        <v>41</v>
      </c>
      <c r="D11" s="118">
        <v>611</v>
      </c>
      <c r="E11" s="119" t="s">
        <v>90</v>
      </c>
      <c r="F11" s="121">
        <v>20000</v>
      </c>
      <c r="G11" s="121"/>
      <c r="H11" s="121">
        <f>F11+G11</f>
        <v>20000</v>
      </c>
      <c r="I11" s="121"/>
      <c r="J11" s="121">
        <f>H11+I11</f>
        <v>20000</v>
      </c>
    </row>
    <row r="12" spans="1:10" ht="12.75">
      <c r="A12" s="186" t="s">
        <v>93</v>
      </c>
      <c r="B12" s="113"/>
      <c r="C12" s="131">
        <v>41</v>
      </c>
      <c r="D12" s="131">
        <v>612001</v>
      </c>
      <c r="E12" s="119" t="s">
        <v>92</v>
      </c>
      <c r="F12" s="121"/>
      <c r="G12" s="121"/>
      <c r="H12" s="121">
        <f aca="true" t="shared" si="0" ref="H12:H36">F12+G12</f>
        <v>0</v>
      </c>
      <c r="I12" s="121"/>
      <c r="J12" s="121">
        <f aca="true" t="shared" si="1" ref="J12:J36">H12+I12</f>
        <v>0</v>
      </c>
    </row>
    <row r="13" spans="1:10" ht="12.75">
      <c r="A13" s="186" t="s">
        <v>95</v>
      </c>
      <c r="B13" s="113"/>
      <c r="C13" s="131">
        <v>41</v>
      </c>
      <c r="D13" s="131">
        <v>612002</v>
      </c>
      <c r="E13" s="119" t="s">
        <v>194</v>
      </c>
      <c r="F13" s="121">
        <v>900</v>
      </c>
      <c r="G13" s="121"/>
      <c r="H13" s="121">
        <f t="shared" si="0"/>
        <v>900</v>
      </c>
      <c r="I13" s="121"/>
      <c r="J13" s="121">
        <f t="shared" si="1"/>
        <v>900</v>
      </c>
    </row>
    <row r="14" spans="1:10" ht="12.75">
      <c r="A14" s="186" t="s">
        <v>97</v>
      </c>
      <c r="B14" s="113"/>
      <c r="C14" s="131">
        <v>41</v>
      </c>
      <c r="D14" s="118">
        <v>614</v>
      </c>
      <c r="E14" s="119" t="s">
        <v>94</v>
      </c>
      <c r="F14" s="121"/>
      <c r="G14" s="121"/>
      <c r="H14" s="121">
        <f t="shared" si="0"/>
        <v>0</v>
      </c>
      <c r="I14" s="121"/>
      <c r="J14" s="121">
        <f t="shared" si="1"/>
        <v>0</v>
      </c>
    </row>
    <row r="15" spans="1:10" ht="12.75">
      <c r="A15" s="186" t="s">
        <v>99</v>
      </c>
      <c r="B15" s="113"/>
      <c r="C15" s="131">
        <v>41</v>
      </c>
      <c r="D15" s="118">
        <v>620</v>
      </c>
      <c r="E15" s="119" t="s">
        <v>96</v>
      </c>
      <c r="F15" s="121">
        <v>7300</v>
      </c>
      <c r="G15" s="121"/>
      <c r="H15" s="121">
        <f t="shared" si="0"/>
        <v>7300</v>
      </c>
      <c r="I15" s="121"/>
      <c r="J15" s="121">
        <f t="shared" si="1"/>
        <v>7300</v>
      </c>
    </row>
    <row r="16" spans="1:10" s="130" customFormat="1" ht="15">
      <c r="A16" s="186" t="s">
        <v>101</v>
      </c>
      <c r="B16" s="125"/>
      <c r="C16" s="126">
        <v>41</v>
      </c>
      <c r="D16" s="126">
        <v>632001</v>
      </c>
      <c r="E16" s="128" t="s">
        <v>346</v>
      </c>
      <c r="F16" s="188">
        <v>5000</v>
      </c>
      <c r="G16" s="188"/>
      <c r="H16" s="121">
        <f t="shared" si="0"/>
        <v>5000</v>
      </c>
      <c r="I16" s="188"/>
      <c r="J16" s="121">
        <f t="shared" si="1"/>
        <v>5000</v>
      </c>
    </row>
    <row r="17" spans="1:10" s="130" customFormat="1" ht="15">
      <c r="A17" s="186" t="s">
        <v>103</v>
      </c>
      <c r="B17" s="125"/>
      <c r="C17" s="126">
        <v>41</v>
      </c>
      <c r="D17" s="126">
        <v>632002</v>
      </c>
      <c r="E17" s="128" t="s">
        <v>347</v>
      </c>
      <c r="F17" s="188">
        <v>300</v>
      </c>
      <c r="G17" s="188"/>
      <c r="H17" s="121">
        <f t="shared" si="0"/>
        <v>300</v>
      </c>
      <c r="I17" s="188"/>
      <c r="J17" s="121">
        <f t="shared" si="1"/>
        <v>300</v>
      </c>
    </row>
    <row r="18" spans="1:10" ht="12.75">
      <c r="A18" s="186" t="s">
        <v>154</v>
      </c>
      <c r="B18" s="113"/>
      <c r="C18" s="131">
        <v>41</v>
      </c>
      <c r="D18" s="131">
        <v>632003</v>
      </c>
      <c r="E18" s="119" t="s">
        <v>146</v>
      </c>
      <c r="F18" s="121">
        <v>700</v>
      </c>
      <c r="G18" s="121"/>
      <c r="H18" s="121">
        <f t="shared" si="0"/>
        <v>700</v>
      </c>
      <c r="I18" s="121"/>
      <c r="J18" s="121">
        <f t="shared" si="1"/>
        <v>700</v>
      </c>
    </row>
    <row r="19" spans="1:10" ht="12.75">
      <c r="A19" s="186" t="s">
        <v>155</v>
      </c>
      <c r="B19" s="113"/>
      <c r="C19" s="131">
        <v>41</v>
      </c>
      <c r="D19" s="131">
        <v>633006</v>
      </c>
      <c r="E19" s="119" t="s">
        <v>104</v>
      </c>
      <c r="F19" s="121">
        <v>600</v>
      </c>
      <c r="G19" s="121"/>
      <c r="H19" s="121">
        <f t="shared" si="0"/>
        <v>600</v>
      </c>
      <c r="I19" s="121"/>
      <c r="J19" s="121">
        <f t="shared" si="1"/>
        <v>600</v>
      </c>
    </row>
    <row r="20" spans="1:10" ht="12.75">
      <c r="A20" s="186" t="s">
        <v>156</v>
      </c>
      <c r="B20" s="113"/>
      <c r="C20" s="131">
        <v>41</v>
      </c>
      <c r="D20" s="131">
        <v>633009</v>
      </c>
      <c r="E20" s="119" t="s">
        <v>348</v>
      </c>
      <c r="F20" s="121">
        <v>200</v>
      </c>
      <c r="G20" s="121"/>
      <c r="H20" s="121">
        <f t="shared" si="0"/>
        <v>200</v>
      </c>
      <c r="I20" s="121"/>
      <c r="J20" s="121">
        <f t="shared" si="1"/>
        <v>200</v>
      </c>
    </row>
    <row r="21" spans="1:10" ht="12.75">
      <c r="A21" s="186" t="s">
        <v>157</v>
      </c>
      <c r="B21" s="113"/>
      <c r="C21" s="131">
        <v>111</v>
      </c>
      <c r="D21" s="131">
        <v>633006</v>
      </c>
      <c r="E21" s="119" t="s">
        <v>349</v>
      </c>
      <c r="F21" s="121"/>
      <c r="G21" s="121">
        <v>100</v>
      </c>
      <c r="H21" s="121">
        <f t="shared" si="0"/>
        <v>100</v>
      </c>
      <c r="I21" s="121"/>
      <c r="J21" s="121">
        <f t="shared" si="1"/>
        <v>100</v>
      </c>
    </row>
    <row r="22" spans="1:10" s="130" customFormat="1" ht="12.75">
      <c r="A22" s="186" t="s">
        <v>158</v>
      </c>
      <c r="B22" s="125"/>
      <c r="C22" s="126">
        <v>111</v>
      </c>
      <c r="D22" s="126">
        <v>633009</v>
      </c>
      <c r="E22" s="128" t="s">
        <v>350</v>
      </c>
      <c r="F22" s="189">
        <v>500</v>
      </c>
      <c r="G22" s="189">
        <v>-100</v>
      </c>
      <c r="H22" s="121">
        <f t="shared" si="0"/>
        <v>400</v>
      </c>
      <c r="I22" s="189"/>
      <c r="J22" s="121">
        <f t="shared" si="1"/>
        <v>400</v>
      </c>
    </row>
    <row r="23" spans="1:10" s="130" customFormat="1" ht="12.75">
      <c r="A23" s="186" t="s">
        <v>159</v>
      </c>
      <c r="B23" s="125"/>
      <c r="C23" s="126">
        <v>41</v>
      </c>
      <c r="D23" s="126">
        <v>633010</v>
      </c>
      <c r="E23" s="128" t="s">
        <v>351</v>
      </c>
      <c r="F23" s="129">
        <v>100</v>
      </c>
      <c r="G23" s="129"/>
      <c r="H23" s="121">
        <f t="shared" si="0"/>
        <v>100</v>
      </c>
      <c r="I23" s="129"/>
      <c r="J23" s="121">
        <f t="shared" si="1"/>
        <v>100</v>
      </c>
    </row>
    <row r="24" spans="1:10" s="130" customFormat="1" ht="12.75">
      <c r="A24" s="186" t="s">
        <v>161</v>
      </c>
      <c r="B24" s="125"/>
      <c r="C24" s="126">
        <v>41</v>
      </c>
      <c r="D24" s="126">
        <v>634004</v>
      </c>
      <c r="E24" s="128" t="s">
        <v>352</v>
      </c>
      <c r="F24" s="129"/>
      <c r="G24" s="129"/>
      <c r="H24" s="121">
        <f t="shared" si="0"/>
        <v>0</v>
      </c>
      <c r="I24" s="129"/>
      <c r="J24" s="121">
        <f t="shared" si="1"/>
        <v>0</v>
      </c>
    </row>
    <row r="25" spans="1:10" s="130" customFormat="1" ht="12.75">
      <c r="A25" s="186" t="s">
        <v>163</v>
      </c>
      <c r="B25" s="125"/>
      <c r="C25" s="126">
        <v>41</v>
      </c>
      <c r="D25" s="126">
        <v>634004</v>
      </c>
      <c r="E25" s="128" t="s">
        <v>311</v>
      </c>
      <c r="F25" s="129">
        <v>100</v>
      </c>
      <c r="G25" s="129"/>
      <c r="H25" s="121">
        <f t="shared" si="0"/>
        <v>100</v>
      </c>
      <c r="I25" s="129"/>
      <c r="J25" s="121">
        <f t="shared" si="1"/>
        <v>100</v>
      </c>
    </row>
    <row r="26" spans="1:10" s="130" customFormat="1" ht="15">
      <c r="A26" s="186" t="s">
        <v>165</v>
      </c>
      <c r="B26" s="125"/>
      <c r="C26" s="126">
        <v>41</v>
      </c>
      <c r="D26" s="126">
        <v>635004</v>
      </c>
      <c r="E26" s="128" t="s">
        <v>353</v>
      </c>
      <c r="F26" s="190">
        <v>300</v>
      </c>
      <c r="G26" s="190"/>
      <c r="H26" s="121">
        <f t="shared" si="0"/>
        <v>300</v>
      </c>
      <c r="I26" s="190"/>
      <c r="J26" s="121">
        <f t="shared" si="1"/>
        <v>300</v>
      </c>
    </row>
    <row r="27" spans="1:10" s="130" customFormat="1" ht="15">
      <c r="A27" s="186" t="s">
        <v>168</v>
      </c>
      <c r="B27" s="125"/>
      <c r="C27" s="126">
        <v>41</v>
      </c>
      <c r="D27" s="126">
        <v>635006</v>
      </c>
      <c r="E27" s="128" t="s">
        <v>354</v>
      </c>
      <c r="F27" s="190">
        <v>500</v>
      </c>
      <c r="G27" s="190"/>
      <c r="H27" s="121">
        <f t="shared" si="0"/>
        <v>500</v>
      </c>
      <c r="I27" s="190">
        <v>1000</v>
      </c>
      <c r="J27" s="121">
        <f t="shared" si="1"/>
        <v>1500</v>
      </c>
    </row>
    <row r="28" spans="1:10" s="130" customFormat="1" ht="12.75">
      <c r="A28" s="186" t="s">
        <v>171</v>
      </c>
      <c r="B28" s="125"/>
      <c r="C28" s="126">
        <v>41</v>
      </c>
      <c r="D28" s="126">
        <v>637001</v>
      </c>
      <c r="E28" s="128" t="s">
        <v>355</v>
      </c>
      <c r="F28" s="129">
        <v>100</v>
      </c>
      <c r="G28" s="129"/>
      <c r="H28" s="121">
        <f t="shared" si="0"/>
        <v>100</v>
      </c>
      <c r="I28" s="129"/>
      <c r="J28" s="121">
        <f t="shared" si="1"/>
        <v>100</v>
      </c>
    </row>
    <row r="29" spans="1:10" s="130" customFormat="1" ht="12.75">
      <c r="A29" s="186" t="s">
        <v>172</v>
      </c>
      <c r="B29" s="125"/>
      <c r="C29" s="126">
        <v>41</v>
      </c>
      <c r="D29" s="126">
        <v>637007</v>
      </c>
      <c r="E29" s="128" t="s">
        <v>175</v>
      </c>
      <c r="F29" s="129">
        <v>600</v>
      </c>
      <c r="G29" s="129"/>
      <c r="H29" s="121">
        <f t="shared" si="0"/>
        <v>600</v>
      </c>
      <c r="I29" s="129"/>
      <c r="J29" s="121">
        <f t="shared" si="1"/>
        <v>600</v>
      </c>
    </row>
    <row r="30" spans="1:10" s="130" customFormat="1" ht="12.75">
      <c r="A30" s="186" t="s">
        <v>105</v>
      </c>
      <c r="B30" s="125"/>
      <c r="C30" s="126">
        <v>41</v>
      </c>
      <c r="D30" s="126">
        <v>637012</v>
      </c>
      <c r="E30" s="128" t="s">
        <v>356</v>
      </c>
      <c r="F30" s="129">
        <v>100</v>
      </c>
      <c r="G30" s="129"/>
      <c r="H30" s="121">
        <f t="shared" si="0"/>
        <v>100</v>
      </c>
      <c r="I30" s="129"/>
      <c r="J30" s="121">
        <f t="shared" si="1"/>
        <v>100</v>
      </c>
    </row>
    <row r="31" spans="1:10" s="130" customFormat="1" ht="12.75">
      <c r="A31" s="186" t="s">
        <v>108</v>
      </c>
      <c r="B31" s="125"/>
      <c r="C31" s="126">
        <v>41</v>
      </c>
      <c r="D31" s="126">
        <v>637014</v>
      </c>
      <c r="E31" s="128" t="s">
        <v>102</v>
      </c>
      <c r="F31" s="129">
        <v>100</v>
      </c>
      <c r="G31" s="129"/>
      <c r="H31" s="121">
        <f t="shared" si="0"/>
        <v>100</v>
      </c>
      <c r="I31" s="129"/>
      <c r="J31" s="121">
        <f t="shared" si="1"/>
        <v>100</v>
      </c>
    </row>
    <row r="32" spans="1:10" s="130" customFormat="1" ht="12.75">
      <c r="A32" s="186" t="s">
        <v>111</v>
      </c>
      <c r="B32" s="125"/>
      <c r="C32" s="126">
        <v>41</v>
      </c>
      <c r="D32" s="126">
        <v>637016</v>
      </c>
      <c r="E32" s="128" t="s">
        <v>98</v>
      </c>
      <c r="F32" s="129">
        <v>250</v>
      </c>
      <c r="G32" s="129"/>
      <c r="H32" s="121">
        <f t="shared" si="0"/>
        <v>250</v>
      </c>
      <c r="I32" s="129"/>
      <c r="J32" s="121">
        <f t="shared" si="1"/>
        <v>250</v>
      </c>
    </row>
    <row r="33" spans="1:10" s="130" customFormat="1" ht="12.75">
      <c r="A33" s="186" t="s">
        <v>113</v>
      </c>
      <c r="B33" s="125"/>
      <c r="C33" s="126">
        <v>41</v>
      </c>
      <c r="D33" s="126">
        <v>637027</v>
      </c>
      <c r="E33" s="128" t="s">
        <v>357</v>
      </c>
      <c r="F33" s="129"/>
      <c r="G33" s="129"/>
      <c r="H33" s="121">
        <f t="shared" si="0"/>
        <v>0</v>
      </c>
      <c r="I33" s="129"/>
      <c r="J33" s="121">
        <f t="shared" si="1"/>
        <v>0</v>
      </c>
    </row>
    <row r="34" spans="1:10" s="130" customFormat="1" ht="12.75">
      <c r="A34" s="186" t="s">
        <v>115</v>
      </c>
      <c r="B34" s="125"/>
      <c r="C34" s="126">
        <v>41</v>
      </c>
      <c r="D34" s="126">
        <v>642015</v>
      </c>
      <c r="E34" s="128" t="s">
        <v>100</v>
      </c>
      <c r="F34" s="129">
        <v>200</v>
      </c>
      <c r="G34" s="129"/>
      <c r="H34" s="121">
        <f t="shared" si="0"/>
        <v>200</v>
      </c>
      <c r="I34" s="129"/>
      <c r="J34" s="121">
        <f t="shared" si="1"/>
        <v>200</v>
      </c>
    </row>
    <row r="35" spans="1:10" s="130" customFormat="1" ht="12.75">
      <c r="A35" s="186" t="s">
        <v>117</v>
      </c>
      <c r="B35" s="125"/>
      <c r="C35" s="126">
        <v>111</v>
      </c>
      <c r="D35" s="126">
        <v>642026</v>
      </c>
      <c r="E35" s="128" t="s">
        <v>358</v>
      </c>
      <c r="F35" s="189">
        <v>100</v>
      </c>
      <c r="G35" s="189"/>
      <c r="H35" s="121">
        <f t="shared" si="0"/>
        <v>100</v>
      </c>
      <c r="I35" s="189"/>
      <c r="J35" s="121">
        <f t="shared" si="1"/>
        <v>100</v>
      </c>
    </row>
    <row r="36" spans="1:10" s="130" customFormat="1" ht="15">
      <c r="A36" s="186" t="s">
        <v>119</v>
      </c>
      <c r="B36" s="125"/>
      <c r="C36" s="126">
        <v>111</v>
      </c>
      <c r="D36" s="126">
        <v>642026</v>
      </c>
      <c r="E36" s="128" t="s">
        <v>359</v>
      </c>
      <c r="F36" s="190">
        <v>100</v>
      </c>
      <c r="G36" s="190"/>
      <c r="H36" s="121">
        <f t="shared" si="0"/>
        <v>100</v>
      </c>
      <c r="I36" s="190"/>
      <c r="J36" s="121">
        <f t="shared" si="1"/>
        <v>100</v>
      </c>
    </row>
    <row r="37" spans="1:10" ht="12.75">
      <c r="A37" s="186" t="s">
        <v>121</v>
      </c>
      <c r="B37" s="113"/>
      <c r="C37" s="117"/>
      <c r="D37" s="421" t="s">
        <v>360</v>
      </c>
      <c r="E37" s="421"/>
      <c r="F37" s="191">
        <f>SUM(F38:F59)</f>
        <v>145260</v>
      </c>
      <c r="G37" s="191">
        <f>SUM(G38:G59)</f>
        <v>0</v>
      </c>
      <c r="H37" s="191">
        <f>SUM(H38:H59)</f>
        <v>145260</v>
      </c>
      <c r="I37" s="191">
        <f>SUM(I38:I59)</f>
        <v>0</v>
      </c>
      <c r="J37" s="191">
        <f>SUM(J38:J59)</f>
        <v>145260</v>
      </c>
    </row>
    <row r="38" spans="1:10" ht="12.75">
      <c r="A38" s="186" t="s">
        <v>123</v>
      </c>
      <c r="B38" s="113"/>
      <c r="C38" s="131">
        <v>41</v>
      </c>
      <c r="D38" s="118">
        <v>611</v>
      </c>
      <c r="E38" s="119" t="s">
        <v>90</v>
      </c>
      <c r="F38" s="121">
        <v>91000</v>
      </c>
      <c r="G38" s="121"/>
      <c r="H38" s="121">
        <f>F38+G38</f>
        <v>91000</v>
      </c>
      <c r="I38" s="121"/>
      <c r="J38" s="121">
        <f>H38+I38</f>
        <v>91000</v>
      </c>
    </row>
    <row r="39" spans="1:10" ht="12.75">
      <c r="A39" s="186" t="s">
        <v>125</v>
      </c>
      <c r="B39" s="113"/>
      <c r="C39" s="131">
        <v>41</v>
      </c>
      <c r="D39" s="131">
        <v>612001</v>
      </c>
      <c r="E39" s="119" t="s">
        <v>92</v>
      </c>
      <c r="F39" s="121"/>
      <c r="G39" s="121"/>
      <c r="H39" s="121">
        <f aca="true" t="shared" si="2" ref="H39:H59">F39+G39</f>
        <v>0</v>
      </c>
      <c r="I39" s="121"/>
      <c r="J39" s="121">
        <f aca="true" t="shared" si="3" ref="J39:J59">H39+I39</f>
        <v>0</v>
      </c>
    </row>
    <row r="40" spans="1:10" ht="12.75">
      <c r="A40" s="186" t="s">
        <v>127</v>
      </c>
      <c r="B40" s="113"/>
      <c r="C40" s="131">
        <v>41</v>
      </c>
      <c r="D40" s="131">
        <v>612002</v>
      </c>
      <c r="E40" s="119" t="s">
        <v>194</v>
      </c>
      <c r="F40" s="121">
        <v>3000</v>
      </c>
      <c r="G40" s="121"/>
      <c r="H40" s="121">
        <f t="shared" si="2"/>
        <v>3000</v>
      </c>
      <c r="I40" s="121"/>
      <c r="J40" s="121">
        <f t="shared" si="3"/>
        <v>3000</v>
      </c>
    </row>
    <row r="41" spans="1:10" ht="12.75">
      <c r="A41" s="186" t="s">
        <v>129</v>
      </c>
      <c r="B41" s="113"/>
      <c r="C41" s="131">
        <v>41</v>
      </c>
      <c r="D41" s="118">
        <v>614</v>
      </c>
      <c r="E41" s="119" t="s">
        <v>94</v>
      </c>
      <c r="F41" s="121"/>
      <c r="G41" s="121"/>
      <c r="H41" s="121">
        <f t="shared" si="2"/>
        <v>0</v>
      </c>
      <c r="I41" s="121"/>
      <c r="J41" s="121">
        <f t="shared" si="3"/>
        <v>0</v>
      </c>
    </row>
    <row r="42" spans="1:10" ht="12.75">
      <c r="A42" s="186" t="s">
        <v>130</v>
      </c>
      <c r="B42" s="113"/>
      <c r="C42" s="131">
        <v>41</v>
      </c>
      <c r="D42" s="118">
        <v>620</v>
      </c>
      <c r="E42" s="119" t="s">
        <v>96</v>
      </c>
      <c r="F42" s="121">
        <v>33000</v>
      </c>
      <c r="G42" s="121"/>
      <c r="H42" s="121">
        <f t="shared" si="2"/>
        <v>33000</v>
      </c>
      <c r="I42" s="121"/>
      <c r="J42" s="121">
        <f t="shared" si="3"/>
        <v>33000</v>
      </c>
    </row>
    <row r="43" spans="1:10" s="130" customFormat="1" ht="12.75">
      <c r="A43" s="186" t="s">
        <v>217</v>
      </c>
      <c r="B43" s="125"/>
      <c r="C43" s="126">
        <v>41</v>
      </c>
      <c r="D43" s="126">
        <v>633001</v>
      </c>
      <c r="E43" s="128" t="s">
        <v>170</v>
      </c>
      <c r="F43" s="129">
        <v>1000</v>
      </c>
      <c r="G43" s="129"/>
      <c r="H43" s="121">
        <f t="shared" si="2"/>
        <v>1000</v>
      </c>
      <c r="I43" s="129"/>
      <c r="J43" s="121">
        <f t="shared" si="3"/>
        <v>1000</v>
      </c>
    </row>
    <row r="44" spans="1:10" s="130" customFormat="1" ht="12.75">
      <c r="A44" s="186" t="s">
        <v>132</v>
      </c>
      <c r="B44" s="125"/>
      <c r="C44" s="126">
        <v>41</v>
      </c>
      <c r="D44" s="126">
        <v>633006</v>
      </c>
      <c r="E44" s="128" t="s">
        <v>104</v>
      </c>
      <c r="F44" s="129">
        <v>2500</v>
      </c>
      <c r="G44" s="129"/>
      <c r="H44" s="121">
        <f t="shared" si="2"/>
        <v>2500</v>
      </c>
      <c r="I44" s="129"/>
      <c r="J44" s="121">
        <f t="shared" si="3"/>
        <v>2500</v>
      </c>
    </row>
    <row r="45" spans="1:10" s="130" customFormat="1" ht="12.75">
      <c r="A45" s="186" t="s">
        <v>218</v>
      </c>
      <c r="B45" s="125"/>
      <c r="C45" s="126">
        <v>111</v>
      </c>
      <c r="D45" s="126">
        <v>63306</v>
      </c>
      <c r="E45" s="128" t="s">
        <v>361</v>
      </c>
      <c r="F45" s="129"/>
      <c r="G45" s="129">
        <v>400</v>
      </c>
      <c r="H45" s="121">
        <f t="shared" si="2"/>
        <v>400</v>
      </c>
      <c r="I45" s="129"/>
      <c r="J45" s="121">
        <f t="shared" si="3"/>
        <v>400</v>
      </c>
    </row>
    <row r="46" spans="1:10" s="130" customFormat="1" ht="12.75">
      <c r="A46" s="186" t="s">
        <v>133</v>
      </c>
      <c r="B46" s="125"/>
      <c r="C46" s="126">
        <v>111</v>
      </c>
      <c r="D46" s="126">
        <v>633009</v>
      </c>
      <c r="E46" s="128" t="s">
        <v>350</v>
      </c>
      <c r="F46" s="189">
        <v>4160</v>
      </c>
      <c r="G46" s="189">
        <v>-400</v>
      </c>
      <c r="H46" s="121">
        <f t="shared" si="2"/>
        <v>3760</v>
      </c>
      <c r="I46" s="189"/>
      <c r="J46" s="121">
        <f t="shared" si="3"/>
        <v>3760</v>
      </c>
    </row>
    <row r="47" spans="1:10" s="130" customFormat="1" ht="12.75">
      <c r="A47" s="186" t="s">
        <v>134</v>
      </c>
      <c r="B47" s="125"/>
      <c r="C47" s="126">
        <v>41</v>
      </c>
      <c r="D47" s="126">
        <v>633010</v>
      </c>
      <c r="E47" s="128" t="s">
        <v>351</v>
      </c>
      <c r="F47" s="129">
        <v>400</v>
      </c>
      <c r="G47" s="129"/>
      <c r="H47" s="121">
        <f t="shared" si="2"/>
        <v>400</v>
      </c>
      <c r="I47" s="129"/>
      <c r="J47" s="121">
        <f t="shared" si="3"/>
        <v>400</v>
      </c>
    </row>
    <row r="48" spans="1:10" s="130" customFormat="1" ht="12.75">
      <c r="A48" s="186" t="s">
        <v>220</v>
      </c>
      <c r="B48" s="125"/>
      <c r="C48" s="126">
        <v>41</v>
      </c>
      <c r="D48" s="126">
        <v>634004</v>
      </c>
      <c r="E48" s="128" t="s">
        <v>311</v>
      </c>
      <c r="F48" s="129">
        <v>100</v>
      </c>
      <c r="G48" s="129"/>
      <c r="H48" s="121">
        <f t="shared" si="2"/>
        <v>100</v>
      </c>
      <c r="I48" s="129"/>
      <c r="J48" s="121">
        <f t="shared" si="3"/>
        <v>100</v>
      </c>
    </row>
    <row r="49" spans="1:10" s="130" customFormat="1" ht="15">
      <c r="A49" s="186" t="s">
        <v>221</v>
      </c>
      <c r="B49" s="125"/>
      <c r="C49" s="126">
        <v>41</v>
      </c>
      <c r="D49" s="126">
        <v>635004</v>
      </c>
      <c r="E49" s="128" t="s">
        <v>362</v>
      </c>
      <c r="F49" s="188">
        <v>1000</v>
      </c>
      <c r="G49" s="188"/>
      <c r="H49" s="121">
        <f t="shared" si="2"/>
        <v>1000</v>
      </c>
      <c r="I49" s="188"/>
      <c r="J49" s="121">
        <f t="shared" si="3"/>
        <v>1000</v>
      </c>
    </row>
    <row r="50" spans="1:10" s="130" customFormat="1" ht="15">
      <c r="A50" s="186" t="s">
        <v>222</v>
      </c>
      <c r="B50" s="125"/>
      <c r="C50" s="126">
        <v>41</v>
      </c>
      <c r="D50" s="126">
        <v>635006</v>
      </c>
      <c r="E50" s="128" t="s">
        <v>354</v>
      </c>
      <c r="F50" s="188">
        <v>4000</v>
      </c>
      <c r="G50" s="188"/>
      <c r="H50" s="121">
        <f t="shared" si="2"/>
        <v>4000</v>
      </c>
      <c r="I50" s="188"/>
      <c r="J50" s="121">
        <f t="shared" si="3"/>
        <v>4000</v>
      </c>
    </row>
    <row r="51" spans="1:10" s="130" customFormat="1" ht="12.75">
      <c r="A51" s="186" t="s">
        <v>224</v>
      </c>
      <c r="B51" s="125"/>
      <c r="C51" s="126">
        <v>41</v>
      </c>
      <c r="D51" s="126">
        <v>637001</v>
      </c>
      <c r="E51" s="128" t="s">
        <v>355</v>
      </c>
      <c r="F51" s="129">
        <v>100</v>
      </c>
      <c r="G51" s="129"/>
      <c r="H51" s="121">
        <f t="shared" si="2"/>
        <v>100</v>
      </c>
      <c r="I51" s="129"/>
      <c r="J51" s="121">
        <f t="shared" si="3"/>
        <v>100</v>
      </c>
    </row>
    <row r="52" spans="1:10" s="130" customFormat="1" ht="12.75">
      <c r="A52" s="186" t="s">
        <v>330</v>
      </c>
      <c r="B52" s="125"/>
      <c r="C52" s="126">
        <v>41</v>
      </c>
      <c r="D52" s="126">
        <v>637004</v>
      </c>
      <c r="E52" s="128" t="s">
        <v>175</v>
      </c>
      <c r="F52" s="129">
        <v>1500</v>
      </c>
      <c r="G52" s="129"/>
      <c r="H52" s="121">
        <f t="shared" si="2"/>
        <v>1500</v>
      </c>
      <c r="I52" s="129"/>
      <c r="J52" s="121">
        <f t="shared" si="3"/>
        <v>1500</v>
      </c>
    </row>
    <row r="53" spans="1:10" s="130" customFormat="1" ht="12.75">
      <c r="A53" s="186" t="s">
        <v>332</v>
      </c>
      <c r="B53" s="125"/>
      <c r="C53" s="126">
        <v>41</v>
      </c>
      <c r="D53" s="126">
        <v>637012</v>
      </c>
      <c r="E53" s="128" t="s">
        <v>356</v>
      </c>
      <c r="F53" s="129">
        <v>500</v>
      </c>
      <c r="G53" s="129"/>
      <c r="H53" s="121">
        <f t="shared" si="2"/>
        <v>500</v>
      </c>
      <c r="I53" s="129"/>
      <c r="J53" s="121">
        <f t="shared" si="3"/>
        <v>500</v>
      </c>
    </row>
    <row r="54" spans="1:10" s="130" customFormat="1" ht="12.75">
      <c r="A54" s="186" t="s">
        <v>334</v>
      </c>
      <c r="B54" s="125"/>
      <c r="C54" s="126">
        <v>41</v>
      </c>
      <c r="D54" s="126">
        <v>637014</v>
      </c>
      <c r="E54" s="128" t="s">
        <v>102</v>
      </c>
      <c r="F54" s="129">
        <v>1300</v>
      </c>
      <c r="G54" s="129"/>
      <c r="H54" s="121">
        <f t="shared" si="2"/>
        <v>1300</v>
      </c>
      <c r="I54" s="129"/>
      <c r="J54" s="121">
        <f t="shared" si="3"/>
        <v>1300</v>
      </c>
    </row>
    <row r="55" spans="1:10" s="130" customFormat="1" ht="12.75">
      <c r="A55" s="186" t="s">
        <v>336</v>
      </c>
      <c r="B55" s="125"/>
      <c r="C55" s="126">
        <v>41</v>
      </c>
      <c r="D55" s="126">
        <v>637016</v>
      </c>
      <c r="E55" s="128" t="s">
        <v>98</v>
      </c>
      <c r="F55" s="129">
        <v>900</v>
      </c>
      <c r="G55" s="129"/>
      <c r="H55" s="121">
        <f t="shared" si="2"/>
        <v>900</v>
      </c>
      <c r="I55" s="129"/>
      <c r="J55" s="121">
        <f t="shared" si="3"/>
        <v>900</v>
      </c>
    </row>
    <row r="56" spans="1:10" s="130" customFormat="1" ht="12.75">
      <c r="A56" s="186" t="s">
        <v>135</v>
      </c>
      <c r="B56" s="125"/>
      <c r="C56" s="126">
        <v>41</v>
      </c>
      <c r="D56" s="179">
        <v>637027</v>
      </c>
      <c r="E56" s="128" t="s">
        <v>363</v>
      </c>
      <c r="F56" s="129"/>
      <c r="G56" s="129"/>
      <c r="H56" s="121">
        <f t="shared" si="2"/>
        <v>0</v>
      </c>
      <c r="I56" s="129"/>
      <c r="J56" s="121">
        <f t="shared" si="3"/>
        <v>0</v>
      </c>
    </row>
    <row r="57" spans="1:10" s="130" customFormat="1" ht="12.75">
      <c r="A57" s="186" t="s">
        <v>338</v>
      </c>
      <c r="B57" s="125"/>
      <c r="C57" s="126">
        <v>41</v>
      </c>
      <c r="D57" s="126">
        <v>642015</v>
      </c>
      <c r="E57" s="128" t="s">
        <v>100</v>
      </c>
      <c r="F57" s="129">
        <v>200</v>
      </c>
      <c r="G57" s="129"/>
      <c r="H57" s="121">
        <f t="shared" si="2"/>
        <v>200</v>
      </c>
      <c r="I57" s="129"/>
      <c r="J57" s="121">
        <f t="shared" si="3"/>
        <v>200</v>
      </c>
    </row>
    <row r="58" spans="1:10" s="130" customFormat="1" ht="12.75">
      <c r="A58" s="186" t="s">
        <v>137</v>
      </c>
      <c r="B58" s="125"/>
      <c r="C58" s="126">
        <v>111</v>
      </c>
      <c r="D58" s="126">
        <v>642026</v>
      </c>
      <c r="E58" s="128" t="s">
        <v>358</v>
      </c>
      <c r="F58" s="189">
        <v>500</v>
      </c>
      <c r="G58" s="189"/>
      <c r="H58" s="121">
        <f t="shared" si="2"/>
        <v>500</v>
      </c>
      <c r="I58" s="189"/>
      <c r="J58" s="121">
        <f t="shared" si="3"/>
        <v>500</v>
      </c>
    </row>
    <row r="59" spans="1:10" s="130" customFormat="1" ht="12.75">
      <c r="A59" s="186" t="s">
        <v>364</v>
      </c>
      <c r="B59" s="125"/>
      <c r="C59" s="126">
        <v>111</v>
      </c>
      <c r="D59" s="126">
        <v>642026</v>
      </c>
      <c r="E59" s="128" t="s">
        <v>359</v>
      </c>
      <c r="F59" s="189">
        <v>100</v>
      </c>
      <c r="G59" s="189"/>
      <c r="H59" s="121">
        <f t="shared" si="2"/>
        <v>100</v>
      </c>
      <c r="I59" s="189"/>
      <c r="J59" s="121">
        <f t="shared" si="3"/>
        <v>100</v>
      </c>
    </row>
    <row r="60" spans="1:10" ht="12.75">
      <c r="A60" s="186" t="s">
        <v>365</v>
      </c>
      <c r="B60" s="113"/>
      <c r="C60" s="117"/>
      <c r="D60" s="421" t="s">
        <v>366</v>
      </c>
      <c r="E60" s="421"/>
      <c r="F60" s="191">
        <f>SUM(F61:F83)</f>
        <v>95600</v>
      </c>
      <c r="G60" s="191">
        <f>SUM(G61:G83)</f>
        <v>0</v>
      </c>
      <c r="H60" s="191">
        <f>SUM(H61:H83)</f>
        <v>95600</v>
      </c>
      <c r="I60" s="191">
        <f>SUM(I61:I83)</f>
        <v>0</v>
      </c>
      <c r="J60" s="191">
        <f>SUM(J61:J83)</f>
        <v>95600</v>
      </c>
    </row>
    <row r="61" spans="1:10" ht="12.75">
      <c r="A61" s="186" t="s">
        <v>226</v>
      </c>
      <c r="B61" s="113"/>
      <c r="C61" s="131">
        <v>41</v>
      </c>
      <c r="D61" s="118">
        <v>611</v>
      </c>
      <c r="E61" s="119" t="s">
        <v>90</v>
      </c>
      <c r="F61" s="121">
        <v>60000</v>
      </c>
      <c r="G61" s="121"/>
      <c r="H61" s="121">
        <f>F61+G61</f>
        <v>60000</v>
      </c>
      <c r="I61" s="121"/>
      <c r="J61" s="121">
        <f>H61+I61</f>
        <v>60000</v>
      </c>
    </row>
    <row r="62" spans="1:10" ht="12.75">
      <c r="A62" s="186" t="s">
        <v>227</v>
      </c>
      <c r="B62" s="113"/>
      <c r="C62" s="131">
        <v>41</v>
      </c>
      <c r="D62" s="131">
        <v>612001</v>
      </c>
      <c r="E62" s="119" t="s">
        <v>92</v>
      </c>
      <c r="F62" s="121"/>
      <c r="G62" s="121"/>
      <c r="H62" s="121">
        <f aca="true" t="shared" si="4" ref="H62:H83">F62+G62</f>
        <v>0</v>
      </c>
      <c r="I62" s="121"/>
      <c r="J62" s="121">
        <f aca="true" t="shared" si="5" ref="J62:J83">H62+I62</f>
        <v>0</v>
      </c>
    </row>
    <row r="63" spans="1:10" ht="12.75">
      <c r="A63" s="186" t="s">
        <v>230</v>
      </c>
      <c r="B63" s="113"/>
      <c r="C63" s="131">
        <v>41</v>
      </c>
      <c r="D63" s="131">
        <v>612002</v>
      </c>
      <c r="E63" s="119" t="s">
        <v>194</v>
      </c>
      <c r="F63" s="121">
        <v>2500</v>
      </c>
      <c r="G63" s="121"/>
      <c r="H63" s="121">
        <f t="shared" si="4"/>
        <v>2500</v>
      </c>
      <c r="I63" s="121"/>
      <c r="J63" s="121">
        <f t="shared" si="5"/>
        <v>2500</v>
      </c>
    </row>
    <row r="64" spans="1:10" ht="12.75">
      <c r="A64" s="186" t="s">
        <v>232</v>
      </c>
      <c r="B64" s="113"/>
      <c r="C64" s="131">
        <v>41</v>
      </c>
      <c r="D64" s="118">
        <v>614</v>
      </c>
      <c r="E64" s="119" t="s">
        <v>94</v>
      </c>
      <c r="F64" s="121"/>
      <c r="G64" s="121"/>
      <c r="H64" s="121">
        <f t="shared" si="4"/>
        <v>0</v>
      </c>
      <c r="I64" s="121"/>
      <c r="J64" s="121">
        <f t="shared" si="5"/>
        <v>0</v>
      </c>
    </row>
    <row r="65" spans="1:10" ht="12.75">
      <c r="A65" s="186" t="s">
        <v>234</v>
      </c>
      <c r="B65" s="113"/>
      <c r="C65" s="131">
        <v>41</v>
      </c>
      <c r="D65" s="118">
        <v>620</v>
      </c>
      <c r="E65" s="119" t="s">
        <v>96</v>
      </c>
      <c r="F65" s="121">
        <v>22000</v>
      </c>
      <c r="G65" s="121"/>
      <c r="H65" s="121">
        <f t="shared" si="4"/>
        <v>22000</v>
      </c>
      <c r="I65" s="121"/>
      <c r="J65" s="121">
        <f t="shared" si="5"/>
        <v>22000</v>
      </c>
    </row>
    <row r="66" spans="1:10" s="130" customFormat="1" ht="12.75">
      <c r="A66" s="186" t="s">
        <v>236</v>
      </c>
      <c r="B66" s="125"/>
      <c r="C66" s="126">
        <v>41</v>
      </c>
      <c r="D66" s="126">
        <v>633001</v>
      </c>
      <c r="E66" s="128" t="s">
        <v>367</v>
      </c>
      <c r="F66" s="129">
        <v>1000</v>
      </c>
      <c r="G66" s="129"/>
      <c r="H66" s="121">
        <f t="shared" si="4"/>
        <v>1000</v>
      </c>
      <c r="I66" s="129"/>
      <c r="J66" s="121">
        <f t="shared" si="5"/>
        <v>1000</v>
      </c>
    </row>
    <row r="67" spans="1:10" s="130" customFormat="1" ht="12.75">
      <c r="A67" s="186" t="s">
        <v>237</v>
      </c>
      <c r="B67" s="125"/>
      <c r="C67" s="126">
        <v>41</v>
      </c>
      <c r="D67" s="126">
        <v>633006</v>
      </c>
      <c r="E67" s="128" t="s">
        <v>104</v>
      </c>
      <c r="F67" s="129">
        <v>1000</v>
      </c>
      <c r="G67" s="129"/>
      <c r="H67" s="121">
        <f t="shared" si="4"/>
        <v>1000</v>
      </c>
      <c r="I67" s="129"/>
      <c r="J67" s="121">
        <f t="shared" si="5"/>
        <v>1000</v>
      </c>
    </row>
    <row r="68" spans="1:10" s="130" customFormat="1" ht="12.75">
      <c r="A68" s="186" t="s">
        <v>238</v>
      </c>
      <c r="B68" s="125"/>
      <c r="C68" s="126">
        <v>41</v>
      </c>
      <c r="D68" s="126">
        <v>633009</v>
      </c>
      <c r="E68" s="128" t="s">
        <v>348</v>
      </c>
      <c r="F68" s="129">
        <v>500</v>
      </c>
      <c r="G68" s="129"/>
      <c r="H68" s="121">
        <f t="shared" si="4"/>
        <v>500</v>
      </c>
      <c r="I68" s="129"/>
      <c r="J68" s="121">
        <f t="shared" si="5"/>
        <v>500</v>
      </c>
    </row>
    <row r="69" spans="1:10" s="130" customFormat="1" ht="12.75">
      <c r="A69" s="186" t="s">
        <v>239</v>
      </c>
      <c r="B69" s="125"/>
      <c r="C69" s="126">
        <v>111</v>
      </c>
      <c r="D69" s="126">
        <v>633006</v>
      </c>
      <c r="E69" s="128" t="s">
        <v>361</v>
      </c>
      <c r="F69" s="129"/>
      <c r="G69" s="129">
        <v>400</v>
      </c>
      <c r="H69" s="121">
        <f t="shared" si="4"/>
        <v>400</v>
      </c>
      <c r="I69" s="129"/>
      <c r="J69" s="121">
        <f t="shared" si="5"/>
        <v>400</v>
      </c>
    </row>
    <row r="70" spans="1:10" s="130" customFormat="1" ht="12.75">
      <c r="A70" s="186" t="s">
        <v>240</v>
      </c>
      <c r="B70" s="125"/>
      <c r="C70" s="126">
        <v>111</v>
      </c>
      <c r="D70" s="126">
        <v>633009</v>
      </c>
      <c r="E70" s="128" t="s">
        <v>350</v>
      </c>
      <c r="F70" s="189">
        <v>3200</v>
      </c>
      <c r="G70" s="189">
        <v>-400</v>
      </c>
      <c r="H70" s="121">
        <f t="shared" si="4"/>
        <v>2800</v>
      </c>
      <c r="I70" s="189"/>
      <c r="J70" s="121">
        <f t="shared" si="5"/>
        <v>2800</v>
      </c>
    </row>
    <row r="71" spans="1:10" s="130" customFormat="1" ht="12.75">
      <c r="A71" s="186" t="s">
        <v>241</v>
      </c>
      <c r="B71" s="125"/>
      <c r="C71" s="126">
        <v>41</v>
      </c>
      <c r="D71" s="126">
        <v>633010</v>
      </c>
      <c r="E71" s="128" t="s">
        <v>351</v>
      </c>
      <c r="F71" s="129"/>
      <c r="G71" s="129"/>
      <c r="H71" s="121">
        <f t="shared" si="4"/>
        <v>0</v>
      </c>
      <c r="I71" s="129"/>
      <c r="J71" s="121">
        <f t="shared" si="5"/>
        <v>0</v>
      </c>
    </row>
    <row r="72" spans="1:10" s="130" customFormat="1" ht="12.75">
      <c r="A72" s="186" t="s">
        <v>242</v>
      </c>
      <c r="B72" s="125"/>
      <c r="C72" s="126">
        <v>41</v>
      </c>
      <c r="D72" s="126">
        <v>634004</v>
      </c>
      <c r="E72" s="128" t="s">
        <v>311</v>
      </c>
      <c r="F72" s="129">
        <v>100</v>
      </c>
      <c r="G72" s="129"/>
      <c r="H72" s="121">
        <f t="shared" si="4"/>
        <v>100</v>
      </c>
      <c r="I72" s="129"/>
      <c r="J72" s="121">
        <f t="shared" si="5"/>
        <v>100</v>
      </c>
    </row>
    <row r="73" spans="1:10" s="130" customFormat="1" ht="15">
      <c r="A73" s="186" t="s">
        <v>244</v>
      </c>
      <c r="B73" s="125"/>
      <c r="C73" s="126">
        <v>41</v>
      </c>
      <c r="D73" s="179">
        <v>635004</v>
      </c>
      <c r="E73" s="128" t="s">
        <v>353</v>
      </c>
      <c r="F73" s="188">
        <v>300</v>
      </c>
      <c r="G73" s="188"/>
      <c r="H73" s="121">
        <f t="shared" si="4"/>
        <v>300</v>
      </c>
      <c r="I73" s="188"/>
      <c r="J73" s="121">
        <f t="shared" si="5"/>
        <v>300</v>
      </c>
    </row>
    <row r="74" spans="1:10" s="130" customFormat="1" ht="15">
      <c r="A74" s="186" t="s">
        <v>245</v>
      </c>
      <c r="B74" s="125"/>
      <c r="C74" s="126">
        <v>41</v>
      </c>
      <c r="D74" s="126">
        <v>635006</v>
      </c>
      <c r="E74" s="128" t="s">
        <v>368</v>
      </c>
      <c r="F74" s="188">
        <v>2000</v>
      </c>
      <c r="G74" s="188"/>
      <c r="H74" s="121">
        <f t="shared" si="4"/>
        <v>2000</v>
      </c>
      <c r="I74" s="188"/>
      <c r="J74" s="121">
        <f t="shared" si="5"/>
        <v>2000</v>
      </c>
    </row>
    <row r="75" spans="1:10" ht="12.75">
      <c r="A75" s="186" t="s">
        <v>246</v>
      </c>
      <c r="B75" s="113"/>
      <c r="C75" s="131">
        <v>41</v>
      </c>
      <c r="D75" s="131">
        <v>637001</v>
      </c>
      <c r="E75" s="119" t="s">
        <v>355</v>
      </c>
      <c r="F75" s="121">
        <v>100</v>
      </c>
      <c r="G75" s="121"/>
      <c r="H75" s="121">
        <f t="shared" si="4"/>
        <v>100</v>
      </c>
      <c r="I75" s="121"/>
      <c r="J75" s="121">
        <f t="shared" si="5"/>
        <v>100</v>
      </c>
    </row>
    <row r="76" spans="1:10" ht="12.75">
      <c r="A76" s="186" t="s">
        <v>248</v>
      </c>
      <c r="B76" s="113"/>
      <c r="C76" s="131">
        <v>41</v>
      </c>
      <c r="D76" s="131">
        <v>637004</v>
      </c>
      <c r="E76" s="119" t="s">
        <v>175</v>
      </c>
      <c r="F76" s="121">
        <v>500</v>
      </c>
      <c r="G76" s="121"/>
      <c r="H76" s="121">
        <f t="shared" si="4"/>
        <v>500</v>
      </c>
      <c r="I76" s="121"/>
      <c r="J76" s="121">
        <f t="shared" si="5"/>
        <v>500</v>
      </c>
    </row>
    <row r="77" spans="1:10" ht="12.75">
      <c r="A77" s="186" t="s">
        <v>250</v>
      </c>
      <c r="B77" s="113"/>
      <c r="C77" s="131">
        <v>41</v>
      </c>
      <c r="D77" s="131">
        <v>637012</v>
      </c>
      <c r="E77" s="119" t="s">
        <v>356</v>
      </c>
      <c r="F77" s="121">
        <v>100</v>
      </c>
      <c r="G77" s="121"/>
      <c r="H77" s="121">
        <f t="shared" si="4"/>
        <v>100</v>
      </c>
      <c r="I77" s="121"/>
      <c r="J77" s="121">
        <f t="shared" si="5"/>
        <v>100</v>
      </c>
    </row>
    <row r="78" spans="1:10" ht="12.75">
      <c r="A78" s="186" t="s">
        <v>251</v>
      </c>
      <c r="B78" s="113"/>
      <c r="C78" s="131">
        <v>41</v>
      </c>
      <c r="D78" s="131">
        <v>637014</v>
      </c>
      <c r="E78" s="119" t="s">
        <v>102</v>
      </c>
      <c r="F78" s="121">
        <v>900</v>
      </c>
      <c r="G78" s="121"/>
      <c r="H78" s="121">
        <f t="shared" si="4"/>
        <v>900</v>
      </c>
      <c r="I78" s="121"/>
      <c r="J78" s="121">
        <f t="shared" si="5"/>
        <v>900</v>
      </c>
    </row>
    <row r="79" spans="1:10" s="130" customFormat="1" ht="12.75">
      <c r="A79" s="186" t="s">
        <v>252</v>
      </c>
      <c r="B79" s="125"/>
      <c r="C79" s="126">
        <v>41</v>
      </c>
      <c r="D79" s="126">
        <v>637016</v>
      </c>
      <c r="E79" s="128" t="s">
        <v>98</v>
      </c>
      <c r="F79" s="129">
        <v>600</v>
      </c>
      <c r="G79" s="129"/>
      <c r="H79" s="121">
        <f t="shared" si="4"/>
        <v>600</v>
      </c>
      <c r="I79" s="129"/>
      <c r="J79" s="121">
        <f t="shared" si="5"/>
        <v>600</v>
      </c>
    </row>
    <row r="80" spans="1:10" ht="12.75">
      <c r="A80" s="186" t="s">
        <v>253</v>
      </c>
      <c r="B80" s="113"/>
      <c r="C80" s="131">
        <v>41</v>
      </c>
      <c r="D80" s="131">
        <v>637027</v>
      </c>
      <c r="E80" s="119" t="s">
        <v>369</v>
      </c>
      <c r="F80" s="121"/>
      <c r="G80" s="121"/>
      <c r="H80" s="121">
        <f t="shared" si="4"/>
        <v>0</v>
      </c>
      <c r="I80" s="121"/>
      <c r="J80" s="121">
        <f t="shared" si="5"/>
        <v>0</v>
      </c>
    </row>
    <row r="81" spans="1:10" s="130" customFormat="1" ht="12.75">
      <c r="A81" s="186" t="s">
        <v>254</v>
      </c>
      <c r="B81" s="125"/>
      <c r="C81" s="126">
        <v>41</v>
      </c>
      <c r="D81" s="126">
        <v>642015</v>
      </c>
      <c r="E81" s="128" t="s">
        <v>100</v>
      </c>
      <c r="F81" s="129">
        <v>100</v>
      </c>
      <c r="G81" s="129"/>
      <c r="H81" s="121">
        <f t="shared" si="4"/>
        <v>100</v>
      </c>
      <c r="I81" s="129"/>
      <c r="J81" s="121">
        <f t="shared" si="5"/>
        <v>100</v>
      </c>
    </row>
    <row r="82" spans="1:10" s="130" customFormat="1" ht="12.75">
      <c r="A82" s="186" t="s">
        <v>255</v>
      </c>
      <c r="B82" s="125"/>
      <c r="C82" s="126">
        <v>111</v>
      </c>
      <c r="D82" s="126">
        <v>642026</v>
      </c>
      <c r="E82" s="128" t="s">
        <v>370</v>
      </c>
      <c r="F82" s="189">
        <v>200</v>
      </c>
      <c r="G82" s="189"/>
      <c r="H82" s="121">
        <f t="shared" si="4"/>
        <v>200</v>
      </c>
      <c r="I82" s="189"/>
      <c r="J82" s="121">
        <f t="shared" si="5"/>
        <v>200</v>
      </c>
    </row>
    <row r="83" spans="1:10" s="130" customFormat="1" ht="12.75">
      <c r="A83" s="186" t="s">
        <v>256</v>
      </c>
      <c r="B83" s="125"/>
      <c r="C83" s="126">
        <v>111</v>
      </c>
      <c r="D83" s="126">
        <v>642026</v>
      </c>
      <c r="E83" s="128" t="s">
        <v>371</v>
      </c>
      <c r="F83" s="129">
        <v>500</v>
      </c>
      <c r="G83" s="129"/>
      <c r="H83" s="121">
        <f t="shared" si="4"/>
        <v>500</v>
      </c>
      <c r="I83" s="129"/>
      <c r="J83" s="121">
        <f t="shared" si="5"/>
        <v>500</v>
      </c>
    </row>
    <row r="84" spans="1:10" s="130" customFormat="1" ht="12.75">
      <c r="A84" s="186" t="s">
        <v>257</v>
      </c>
      <c r="B84" s="113"/>
      <c r="C84" s="192"/>
      <c r="D84" s="421" t="s">
        <v>372</v>
      </c>
      <c r="E84" s="421"/>
      <c r="F84" s="191">
        <f>SUM(F85:F87)</f>
        <v>39450</v>
      </c>
      <c r="G84" s="191">
        <f>SUM(G85:G87)</f>
        <v>0</v>
      </c>
      <c r="H84" s="191">
        <f>SUM(H85:H87)</f>
        <v>39450</v>
      </c>
      <c r="I84" s="191">
        <f>SUM(I85:I87)</f>
        <v>0</v>
      </c>
      <c r="J84" s="191">
        <f>SUM(J85:J87)</f>
        <v>39450</v>
      </c>
    </row>
    <row r="85" spans="1:10" s="130" customFormat="1" ht="12.75">
      <c r="A85" s="186" t="s">
        <v>259</v>
      </c>
      <c r="B85" s="125"/>
      <c r="C85" s="126">
        <v>41</v>
      </c>
      <c r="D85" s="126">
        <v>632001</v>
      </c>
      <c r="E85" s="128" t="s">
        <v>373</v>
      </c>
      <c r="F85" s="129">
        <v>36500</v>
      </c>
      <c r="G85" s="129"/>
      <c r="H85" s="129">
        <f>F85+G85</f>
        <v>36500</v>
      </c>
      <c r="I85" s="129"/>
      <c r="J85" s="129">
        <f>H85+I85</f>
        <v>36500</v>
      </c>
    </row>
    <row r="86" spans="1:10" s="130" customFormat="1" ht="12.75">
      <c r="A86" s="186" t="s">
        <v>260</v>
      </c>
      <c r="B86" s="125"/>
      <c r="C86" s="126">
        <v>41</v>
      </c>
      <c r="D86" s="126">
        <v>632002</v>
      </c>
      <c r="E86" s="128" t="s">
        <v>347</v>
      </c>
      <c r="F86" s="189">
        <v>2200</v>
      </c>
      <c r="G86" s="189"/>
      <c r="H86" s="129">
        <f>F86+G86</f>
        <v>2200</v>
      </c>
      <c r="I86" s="189"/>
      <c r="J86" s="129">
        <f>H86+I86</f>
        <v>2200</v>
      </c>
    </row>
    <row r="87" spans="1:10" s="130" customFormat="1" ht="12.75">
      <c r="A87" s="186" t="s">
        <v>262</v>
      </c>
      <c r="B87" s="125"/>
      <c r="C87" s="126">
        <v>41</v>
      </c>
      <c r="D87" s="126">
        <v>632003</v>
      </c>
      <c r="E87" s="128" t="s">
        <v>146</v>
      </c>
      <c r="F87" s="129">
        <v>750</v>
      </c>
      <c r="G87" s="129"/>
      <c r="H87" s="129">
        <f>F87+G87</f>
        <v>750</v>
      </c>
      <c r="I87" s="129"/>
      <c r="J87" s="129">
        <f>H87+I87</f>
        <v>750</v>
      </c>
    </row>
    <row r="88" spans="1:10" ht="12.75">
      <c r="A88" s="186" t="s">
        <v>263</v>
      </c>
      <c r="B88" s="113"/>
      <c r="C88" s="187" t="s">
        <v>374</v>
      </c>
      <c r="D88" s="419" t="s">
        <v>375</v>
      </c>
      <c r="E88" s="419"/>
      <c r="F88" s="116">
        <f>SUM(F89:F103)</f>
        <v>40800</v>
      </c>
      <c r="G88" s="116">
        <f>SUM(G89:G103)</f>
        <v>0</v>
      </c>
      <c r="H88" s="116">
        <f>SUM(H89:H103)</f>
        <v>40800</v>
      </c>
      <c r="I88" s="116">
        <f>SUM(I89:I103)</f>
        <v>0</v>
      </c>
      <c r="J88" s="116">
        <f>SUM(J89:J103)</f>
        <v>40800</v>
      </c>
    </row>
    <row r="89" spans="1:10" ht="12.75">
      <c r="A89" s="186" t="s">
        <v>264</v>
      </c>
      <c r="B89" s="113"/>
      <c r="C89" s="131">
        <v>41</v>
      </c>
      <c r="D89" s="118">
        <v>611</v>
      </c>
      <c r="E89" s="119" t="s">
        <v>90</v>
      </c>
      <c r="F89" s="121">
        <v>26000</v>
      </c>
      <c r="G89" s="121"/>
      <c r="H89" s="121">
        <f>F89+G89</f>
        <v>26000</v>
      </c>
      <c r="I89" s="121"/>
      <c r="J89" s="121">
        <f>H89+I89</f>
        <v>26000</v>
      </c>
    </row>
    <row r="90" spans="1:10" ht="12.75">
      <c r="A90" s="186" t="s">
        <v>266</v>
      </c>
      <c r="B90" s="113"/>
      <c r="C90" s="131">
        <v>41</v>
      </c>
      <c r="D90" s="131">
        <v>612001</v>
      </c>
      <c r="E90" s="119" t="s">
        <v>92</v>
      </c>
      <c r="F90" s="121"/>
      <c r="G90" s="121"/>
      <c r="H90" s="121">
        <f aca="true" t="shared" si="6" ref="H90:H103">F90+G90</f>
        <v>0</v>
      </c>
      <c r="I90" s="121"/>
      <c r="J90" s="121">
        <f aca="true" t="shared" si="7" ref="J90:J103">H90+I90</f>
        <v>0</v>
      </c>
    </row>
    <row r="91" spans="1:10" ht="12.75">
      <c r="A91" s="186" t="s">
        <v>267</v>
      </c>
      <c r="B91" s="113"/>
      <c r="C91" s="131">
        <v>41</v>
      </c>
      <c r="D91" s="131">
        <v>612002</v>
      </c>
      <c r="E91" s="119" t="s">
        <v>194</v>
      </c>
      <c r="F91" s="121">
        <v>350</v>
      </c>
      <c r="G91" s="121"/>
      <c r="H91" s="121">
        <f t="shared" si="6"/>
        <v>350</v>
      </c>
      <c r="I91" s="121"/>
      <c r="J91" s="121">
        <f t="shared" si="7"/>
        <v>350</v>
      </c>
    </row>
    <row r="92" spans="1:10" s="130" customFormat="1" ht="12.75">
      <c r="A92" s="186" t="s">
        <v>269</v>
      </c>
      <c r="B92" s="125"/>
      <c r="C92" s="126">
        <v>41</v>
      </c>
      <c r="D92" s="127">
        <v>614</v>
      </c>
      <c r="E92" s="128" t="s">
        <v>94</v>
      </c>
      <c r="F92" s="129"/>
      <c r="G92" s="129"/>
      <c r="H92" s="121">
        <f t="shared" si="6"/>
        <v>0</v>
      </c>
      <c r="I92" s="129"/>
      <c r="J92" s="121">
        <f t="shared" si="7"/>
        <v>0</v>
      </c>
    </row>
    <row r="93" spans="1:10" s="130" customFormat="1" ht="12.75">
      <c r="A93" s="186" t="s">
        <v>270</v>
      </c>
      <c r="B93" s="125"/>
      <c r="C93" s="126">
        <v>41</v>
      </c>
      <c r="D93" s="127">
        <v>620</v>
      </c>
      <c r="E93" s="128" t="s">
        <v>96</v>
      </c>
      <c r="F93" s="129">
        <v>8500</v>
      </c>
      <c r="G93" s="129"/>
      <c r="H93" s="121">
        <f t="shared" si="6"/>
        <v>8500</v>
      </c>
      <c r="I93" s="129"/>
      <c r="J93" s="121">
        <f t="shared" si="7"/>
        <v>8500</v>
      </c>
    </row>
    <row r="94" spans="1:10" s="130" customFormat="1" ht="12.75">
      <c r="A94" s="186" t="s">
        <v>272</v>
      </c>
      <c r="B94" s="125"/>
      <c r="C94" s="126">
        <v>41</v>
      </c>
      <c r="D94" s="126">
        <v>633004</v>
      </c>
      <c r="E94" s="128" t="s">
        <v>376</v>
      </c>
      <c r="F94" s="129">
        <v>500</v>
      </c>
      <c r="G94" s="129"/>
      <c r="H94" s="121">
        <f t="shared" si="6"/>
        <v>500</v>
      </c>
      <c r="I94" s="129"/>
      <c r="J94" s="121">
        <f t="shared" si="7"/>
        <v>500</v>
      </c>
    </row>
    <row r="95" spans="1:10" s="130" customFormat="1" ht="12.75">
      <c r="A95" s="186" t="s">
        <v>274</v>
      </c>
      <c r="B95" s="125"/>
      <c r="C95" s="126">
        <v>41</v>
      </c>
      <c r="D95" s="126">
        <v>633006</v>
      </c>
      <c r="E95" s="128" t="s">
        <v>104</v>
      </c>
      <c r="F95" s="129">
        <v>1000</v>
      </c>
      <c r="G95" s="129"/>
      <c r="H95" s="121">
        <f t="shared" si="6"/>
        <v>1000</v>
      </c>
      <c r="I95" s="129"/>
      <c r="J95" s="121">
        <f t="shared" si="7"/>
        <v>1000</v>
      </c>
    </row>
    <row r="96" spans="1:10" s="130" customFormat="1" ht="12.75">
      <c r="A96" s="186" t="s">
        <v>276</v>
      </c>
      <c r="B96" s="125"/>
      <c r="C96" s="126">
        <v>41</v>
      </c>
      <c r="D96" s="126">
        <v>633010</v>
      </c>
      <c r="E96" s="128" t="s">
        <v>351</v>
      </c>
      <c r="F96" s="129">
        <v>200</v>
      </c>
      <c r="G96" s="129"/>
      <c r="H96" s="121">
        <f t="shared" si="6"/>
        <v>200</v>
      </c>
      <c r="I96" s="129"/>
      <c r="J96" s="121">
        <f t="shared" si="7"/>
        <v>200</v>
      </c>
    </row>
    <row r="97" spans="1:10" s="130" customFormat="1" ht="15">
      <c r="A97" s="186" t="s">
        <v>278</v>
      </c>
      <c r="B97" s="125"/>
      <c r="C97" s="126">
        <v>41</v>
      </c>
      <c r="D97" s="126">
        <v>635004</v>
      </c>
      <c r="E97" s="128" t="s">
        <v>362</v>
      </c>
      <c r="F97" s="188">
        <v>1500</v>
      </c>
      <c r="G97" s="188"/>
      <c r="H97" s="121">
        <f t="shared" si="6"/>
        <v>1500</v>
      </c>
      <c r="I97" s="188"/>
      <c r="J97" s="121">
        <f t="shared" si="7"/>
        <v>1500</v>
      </c>
    </row>
    <row r="98" spans="1:10" s="130" customFormat="1" ht="12.75">
      <c r="A98" s="186" t="s">
        <v>279</v>
      </c>
      <c r="B98" s="125"/>
      <c r="C98" s="126">
        <v>41</v>
      </c>
      <c r="D98" s="126">
        <v>637001</v>
      </c>
      <c r="E98" s="128" t="s">
        <v>377</v>
      </c>
      <c r="F98" s="129">
        <v>100</v>
      </c>
      <c r="G98" s="129"/>
      <c r="H98" s="121">
        <f t="shared" si="6"/>
        <v>100</v>
      </c>
      <c r="I98" s="129"/>
      <c r="J98" s="121">
        <f t="shared" si="7"/>
        <v>100</v>
      </c>
    </row>
    <row r="99" spans="1:10" s="130" customFormat="1" ht="12.75">
      <c r="A99" s="186" t="s">
        <v>280</v>
      </c>
      <c r="B99" s="125"/>
      <c r="C99" s="126">
        <v>41</v>
      </c>
      <c r="D99" s="126">
        <v>637004</v>
      </c>
      <c r="E99" s="128" t="s">
        <v>175</v>
      </c>
      <c r="F99" s="129">
        <v>500</v>
      </c>
      <c r="G99" s="129"/>
      <c r="H99" s="121">
        <f t="shared" si="6"/>
        <v>500</v>
      </c>
      <c r="I99" s="129"/>
      <c r="J99" s="121">
        <f t="shared" si="7"/>
        <v>500</v>
      </c>
    </row>
    <row r="100" spans="1:10" s="130" customFormat="1" ht="12.75">
      <c r="A100" s="186" t="s">
        <v>281</v>
      </c>
      <c r="B100" s="125"/>
      <c r="C100" s="126">
        <v>41</v>
      </c>
      <c r="D100" s="126">
        <v>637014</v>
      </c>
      <c r="E100" s="128" t="s">
        <v>102</v>
      </c>
      <c r="F100" s="129">
        <v>1600</v>
      </c>
      <c r="G100" s="129"/>
      <c r="H100" s="121">
        <f t="shared" si="6"/>
        <v>1600</v>
      </c>
      <c r="I100" s="129"/>
      <c r="J100" s="121">
        <f t="shared" si="7"/>
        <v>1600</v>
      </c>
    </row>
    <row r="101" spans="1:10" s="130" customFormat="1" ht="12.75">
      <c r="A101" s="186" t="s">
        <v>284</v>
      </c>
      <c r="B101" s="125"/>
      <c r="C101" s="126">
        <v>41</v>
      </c>
      <c r="D101" s="126">
        <v>637016</v>
      </c>
      <c r="E101" s="128" t="s">
        <v>98</v>
      </c>
      <c r="F101" s="129">
        <v>350</v>
      </c>
      <c r="G101" s="129"/>
      <c r="H101" s="121">
        <f t="shared" si="6"/>
        <v>350</v>
      </c>
      <c r="I101" s="129"/>
      <c r="J101" s="121">
        <f t="shared" si="7"/>
        <v>350</v>
      </c>
    </row>
    <row r="102" spans="1:10" s="130" customFormat="1" ht="12.75" customHeight="1">
      <c r="A102" s="186" t="s">
        <v>286</v>
      </c>
      <c r="B102" s="125"/>
      <c r="C102" s="126">
        <v>41</v>
      </c>
      <c r="D102" s="126">
        <v>642015</v>
      </c>
      <c r="E102" s="128" t="s">
        <v>100</v>
      </c>
      <c r="F102" s="129">
        <v>200</v>
      </c>
      <c r="G102" s="129"/>
      <c r="H102" s="121">
        <f t="shared" si="6"/>
        <v>200</v>
      </c>
      <c r="I102" s="129"/>
      <c r="J102" s="121">
        <f t="shared" si="7"/>
        <v>200</v>
      </c>
    </row>
    <row r="103" spans="1:10" s="130" customFormat="1" ht="12.75">
      <c r="A103" s="186" t="s">
        <v>287</v>
      </c>
      <c r="B103" s="125"/>
      <c r="C103" s="126">
        <v>41</v>
      </c>
      <c r="D103" s="126">
        <v>635001</v>
      </c>
      <c r="E103" s="128" t="s">
        <v>378</v>
      </c>
      <c r="F103" s="129"/>
      <c r="G103" s="129"/>
      <c r="H103" s="121">
        <f t="shared" si="6"/>
        <v>0</v>
      </c>
      <c r="I103" s="129"/>
      <c r="J103" s="121">
        <f t="shared" si="7"/>
        <v>0</v>
      </c>
    </row>
    <row r="104" spans="1:10" ht="12.75">
      <c r="A104" s="186" t="s">
        <v>288</v>
      </c>
      <c r="B104" s="125"/>
      <c r="C104" s="187" t="s">
        <v>379</v>
      </c>
      <c r="D104" s="419" t="s">
        <v>380</v>
      </c>
      <c r="E104" s="419"/>
      <c r="F104" s="116">
        <f>SUM(F105)</f>
        <v>13900</v>
      </c>
      <c r="G104" s="116">
        <f>SUM(G105)</f>
        <v>0</v>
      </c>
      <c r="H104" s="116">
        <f>SUM(H105)</f>
        <v>13900</v>
      </c>
      <c r="I104" s="116">
        <f>SUM(I105)</f>
        <v>0</v>
      </c>
      <c r="J104" s="116">
        <f>SUM(J105)</f>
        <v>13900</v>
      </c>
    </row>
    <row r="105" spans="1:10" ht="12.75">
      <c r="A105" s="186" t="s">
        <v>290</v>
      </c>
      <c r="B105" s="113"/>
      <c r="C105" s="117"/>
      <c r="D105" s="414" t="s">
        <v>381</v>
      </c>
      <c r="E105" s="414"/>
      <c r="F105" s="149">
        <f>SUM(F106:F115)</f>
        <v>13900</v>
      </c>
      <c r="G105" s="149">
        <f>SUM(G106:G115)</f>
        <v>0</v>
      </c>
      <c r="H105" s="149">
        <f>SUM(H106:H115)</f>
        <v>13900</v>
      </c>
      <c r="I105" s="149">
        <f>SUM(I106:I115)</f>
        <v>0</v>
      </c>
      <c r="J105" s="149">
        <f>SUM(J106:J115)</f>
        <v>13900</v>
      </c>
    </row>
    <row r="106" spans="1:10" ht="12.75">
      <c r="A106" s="186" t="s">
        <v>291</v>
      </c>
      <c r="B106" s="113"/>
      <c r="C106" s="131">
        <v>111</v>
      </c>
      <c r="D106" s="118">
        <v>611</v>
      </c>
      <c r="E106" s="119" t="s">
        <v>90</v>
      </c>
      <c r="F106" s="129">
        <v>8800</v>
      </c>
      <c r="G106" s="129"/>
      <c r="H106" s="129">
        <f>F106+G106</f>
        <v>8800</v>
      </c>
      <c r="I106" s="129"/>
      <c r="J106" s="129">
        <f>H106+I106</f>
        <v>8800</v>
      </c>
    </row>
    <row r="107" spans="1:10" ht="12.75">
      <c r="A107" s="186" t="s">
        <v>293</v>
      </c>
      <c r="B107" s="113"/>
      <c r="C107" s="131">
        <v>111</v>
      </c>
      <c r="D107" s="131">
        <v>612001</v>
      </c>
      <c r="E107" s="119" t="s">
        <v>92</v>
      </c>
      <c r="F107" s="129">
        <v>1100</v>
      </c>
      <c r="G107" s="129"/>
      <c r="H107" s="129">
        <f aca="true" t="shared" si="8" ref="H107:H115">F107+G107</f>
        <v>1100</v>
      </c>
      <c r="I107" s="129"/>
      <c r="J107" s="129">
        <f aca="true" t="shared" si="9" ref="J107:J115">H107+I107</f>
        <v>1100</v>
      </c>
    </row>
    <row r="108" spans="1:10" ht="12.75">
      <c r="A108" s="186" t="s">
        <v>294</v>
      </c>
      <c r="B108" s="113"/>
      <c r="C108" s="131">
        <v>111</v>
      </c>
      <c r="D108" s="118">
        <v>614</v>
      </c>
      <c r="E108" s="119" t="s">
        <v>94</v>
      </c>
      <c r="F108" s="129"/>
      <c r="G108" s="129"/>
      <c r="H108" s="129">
        <f t="shared" si="8"/>
        <v>0</v>
      </c>
      <c r="I108" s="129"/>
      <c r="J108" s="129">
        <f t="shared" si="9"/>
        <v>0</v>
      </c>
    </row>
    <row r="109" spans="1:10" ht="12.75">
      <c r="A109" s="186" t="s">
        <v>382</v>
      </c>
      <c r="B109" s="113"/>
      <c r="C109" s="131">
        <v>111</v>
      </c>
      <c r="D109" s="118">
        <v>620</v>
      </c>
      <c r="E109" s="119" t="s">
        <v>96</v>
      </c>
      <c r="F109" s="129">
        <v>3100</v>
      </c>
      <c r="G109" s="129"/>
      <c r="H109" s="129">
        <f t="shared" si="8"/>
        <v>3100</v>
      </c>
      <c r="I109" s="129"/>
      <c r="J109" s="129">
        <f t="shared" si="9"/>
        <v>3100</v>
      </c>
    </row>
    <row r="110" spans="1:10" ht="12.75">
      <c r="A110" s="186" t="s">
        <v>383</v>
      </c>
      <c r="B110" s="113"/>
      <c r="C110" s="131">
        <v>111</v>
      </c>
      <c r="D110" s="131">
        <v>637016</v>
      </c>
      <c r="E110" s="119" t="s">
        <v>98</v>
      </c>
      <c r="F110" s="151">
        <v>300</v>
      </c>
      <c r="G110" s="151"/>
      <c r="H110" s="129">
        <f t="shared" si="8"/>
        <v>300</v>
      </c>
      <c r="I110" s="151"/>
      <c r="J110" s="129">
        <f t="shared" si="9"/>
        <v>300</v>
      </c>
    </row>
    <row r="111" spans="1:10" ht="12.75">
      <c r="A111" s="186" t="s">
        <v>384</v>
      </c>
      <c r="B111" s="113"/>
      <c r="C111" s="131">
        <v>111</v>
      </c>
      <c r="D111" s="131">
        <v>642015</v>
      </c>
      <c r="E111" s="119" t="s">
        <v>100</v>
      </c>
      <c r="F111" s="121">
        <v>100</v>
      </c>
      <c r="G111" s="121"/>
      <c r="H111" s="129">
        <f t="shared" si="8"/>
        <v>100</v>
      </c>
      <c r="I111" s="121"/>
      <c r="J111" s="129">
        <f t="shared" si="9"/>
        <v>100</v>
      </c>
    </row>
    <row r="112" spans="1:10" ht="12.75">
      <c r="A112" s="186" t="s">
        <v>385</v>
      </c>
      <c r="B112" s="113"/>
      <c r="C112" s="131">
        <v>111</v>
      </c>
      <c r="D112" s="131">
        <v>637014</v>
      </c>
      <c r="E112" s="119" t="s">
        <v>102</v>
      </c>
      <c r="F112" s="121">
        <v>400</v>
      </c>
      <c r="G112" s="121"/>
      <c r="H112" s="129">
        <f t="shared" si="8"/>
        <v>400</v>
      </c>
      <c r="I112" s="121"/>
      <c r="J112" s="129">
        <f t="shared" si="9"/>
        <v>400</v>
      </c>
    </row>
    <row r="113" spans="1:10" ht="12.75">
      <c r="A113" s="186" t="s">
        <v>386</v>
      </c>
      <c r="B113" s="113"/>
      <c r="C113" s="131">
        <v>111</v>
      </c>
      <c r="D113" s="131">
        <v>633009</v>
      </c>
      <c r="E113" s="119" t="s">
        <v>348</v>
      </c>
      <c r="F113" s="121">
        <v>100</v>
      </c>
      <c r="G113" s="121"/>
      <c r="H113" s="129">
        <f t="shared" si="8"/>
        <v>100</v>
      </c>
      <c r="I113" s="121"/>
      <c r="J113" s="129">
        <f t="shared" si="9"/>
        <v>100</v>
      </c>
    </row>
    <row r="114" spans="1:10" ht="12.75">
      <c r="A114" s="186" t="s">
        <v>387</v>
      </c>
      <c r="B114" s="113"/>
      <c r="C114" s="131">
        <v>111</v>
      </c>
      <c r="D114" s="131">
        <v>637001</v>
      </c>
      <c r="E114" s="119" t="s">
        <v>388</v>
      </c>
      <c r="F114" s="121"/>
      <c r="G114" s="121"/>
      <c r="H114" s="129">
        <f t="shared" si="8"/>
        <v>0</v>
      </c>
      <c r="I114" s="121"/>
      <c r="J114" s="129">
        <f t="shared" si="9"/>
        <v>0</v>
      </c>
    </row>
    <row r="115" spans="1:10" ht="12.75">
      <c r="A115" s="186" t="s">
        <v>389</v>
      </c>
      <c r="B115" s="153"/>
      <c r="C115" s="154">
        <v>111</v>
      </c>
      <c r="D115" s="154">
        <v>632003</v>
      </c>
      <c r="E115" s="165" t="s">
        <v>146</v>
      </c>
      <c r="F115" s="156"/>
      <c r="G115" s="156"/>
      <c r="H115" s="129">
        <f t="shared" si="8"/>
        <v>0</v>
      </c>
      <c r="I115" s="156"/>
      <c r="J115" s="129">
        <f t="shared" si="9"/>
        <v>0</v>
      </c>
    </row>
    <row r="116" spans="1:10" ht="12.75">
      <c r="A116" s="186" t="s">
        <v>390</v>
      </c>
      <c r="B116" s="111"/>
      <c r="C116" s="395" t="s">
        <v>391</v>
      </c>
      <c r="D116" s="395"/>
      <c r="E116" s="395"/>
      <c r="F116" s="112">
        <f>F117+F120+F123</f>
        <v>1610000</v>
      </c>
      <c r="G116" s="112">
        <f>G117+G120+G123</f>
        <v>87000</v>
      </c>
      <c r="H116" s="112">
        <f>H117+H120+H123</f>
        <v>1697000</v>
      </c>
      <c r="I116" s="112">
        <f>I117+I120+I123</f>
        <v>0</v>
      </c>
      <c r="J116" s="112">
        <f>J117+J120+J123</f>
        <v>1697000</v>
      </c>
    </row>
    <row r="117" spans="1:10" ht="12.75">
      <c r="A117" s="186" t="s">
        <v>392</v>
      </c>
      <c r="B117" s="113"/>
      <c r="C117" s="187" t="s">
        <v>393</v>
      </c>
      <c r="D117" s="419" t="s">
        <v>394</v>
      </c>
      <c r="E117" s="419"/>
      <c r="F117" s="116">
        <f>SUM(F118:F119)</f>
        <v>152000</v>
      </c>
      <c r="G117" s="116">
        <f>SUM(G118:G119)</f>
        <v>0</v>
      </c>
      <c r="H117" s="116">
        <f>SUM(H118:H119)</f>
        <v>152000</v>
      </c>
      <c r="I117" s="116">
        <f>SUM(I118:I119)</f>
        <v>0</v>
      </c>
      <c r="J117" s="116">
        <f>SUM(J118:J119)</f>
        <v>152000</v>
      </c>
    </row>
    <row r="118" spans="1:10" ht="12.75">
      <c r="A118" s="186" t="s">
        <v>395</v>
      </c>
      <c r="B118" s="113"/>
      <c r="C118" s="131">
        <v>41</v>
      </c>
      <c r="D118" s="117"/>
      <c r="E118" s="193" t="s">
        <v>396</v>
      </c>
      <c r="F118" s="194">
        <v>145000</v>
      </c>
      <c r="G118" s="194"/>
      <c r="H118" s="194">
        <f>F118+G118</f>
        <v>145000</v>
      </c>
      <c r="I118" s="194"/>
      <c r="J118" s="194">
        <f>H118+I118</f>
        <v>145000</v>
      </c>
    </row>
    <row r="119" spans="1:10" ht="12.75">
      <c r="A119" s="186" t="s">
        <v>397</v>
      </c>
      <c r="B119" s="113"/>
      <c r="C119" s="131">
        <v>41</v>
      </c>
      <c r="D119" s="119"/>
      <c r="E119" s="193" t="s">
        <v>398</v>
      </c>
      <c r="F119" s="194">
        <v>7000</v>
      </c>
      <c r="G119" s="194"/>
      <c r="H119" s="194">
        <f>F119+G119</f>
        <v>7000</v>
      </c>
      <c r="I119" s="194"/>
      <c r="J119" s="194">
        <f>H119+I119</f>
        <v>7000</v>
      </c>
    </row>
    <row r="120" spans="1:10" ht="12.75">
      <c r="A120" s="186" t="s">
        <v>399</v>
      </c>
      <c r="B120" s="113"/>
      <c r="C120" s="187" t="s">
        <v>400</v>
      </c>
      <c r="D120" s="419" t="s">
        <v>26</v>
      </c>
      <c r="E120" s="419"/>
      <c r="F120" s="116">
        <f>SUM(F121:F122)</f>
        <v>68000</v>
      </c>
      <c r="G120" s="116">
        <f>SUM(G121:G122)</f>
        <v>0</v>
      </c>
      <c r="H120" s="116">
        <f>SUM(H121:H122)</f>
        <v>68000</v>
      </c>
      <c r="I120" s="116">
        <f>SUM(I121:I122)</f>
        <v>0</v>
      </c>
      <c r="J120" s="116">
        <f>SUM(J121:J122)</f>
        <v>68000</v>
      </c>
    </row>
    <row r="121" spans="1:10" ht="12.75">
      <c r="A121" s="186" t="s">
        <v>401</v>
      </c>
      <c r="B121" s="113"/>
      <c r="C121" s="131">
        <v>41</v>
      </c>
      <c r="D121" s="117"/>
      <c r="E121" s="193" t="s">
        <v>402</v>
      </c>
      <c r="F121" s="194">
        <v>63000</v>
      </c>
      <c r="G121" s="194"/>
      <c r="H121" s="194">
        <f>F121+G121</f>
        <v>63000</v>
      </c>
      <c r="I121" s="194"/>
      <c r="J121" s="194">
        <f>H121+I121</f>
        <v>63000</v>
      </c>
    </row>
    <row r="122" spans="1:10" ht="12.75">
      <c r="A122" s="186" t="s">
        <v>403</v>
      </c>
      <c r="B122" s="113"/>
      <c r="C122" s="131">
        <v>41</v>
      </c>
      <c r="D122" s="119"/>
      <c r="E122" s="193" t="s">
        <v>398</v>
      </c>
      <c r="F122" s="194">
        <v>5000</v>
      </c>
      <c r="G122" s="194"/>
      <c r="H122" s="194">
        <f>F122+G122</f>
        <v>5000</v>
      </c>
      <c r="I122" s="194"/>
      <c r="J122" s="194">
        <f>H122+I122</f>
        <v>5000</v>
      </c>
    </row>
    <row r="123" spans="1:10" ht="12.75">
      <c r="A123" s="186" t="s">
        <v>404</v>
      </c>
      <c r="B123" s="195"/>
      <c r="C123" s="196" t="s">
        <v>405</v>
      </c>
      <c r="D123" s="420" t="s">
        <v>406</v>
      </c>
      <c r="E123" s="420"/>
      <c r="F123" s="197">
        <f>F133+F143</f>
        <v>1390000</v>
      </c>
      <c r="G123" s="197">
        <f>G133+G143</f>
        <v>87000</v>
      </c>
      <c r="H123" s="197">
        <f>H133+H143</f>
        <v>1477000</v>
      </c>
      <c r="I123" s="197">
        <f>I133+I143</f>
        <v>0</v>
      </c>
      <c r="J123" s="197">
        <f>J133+J143</f>
        <v>1477000</v>
      </c>
    </row>
    <row r="124" spans="1:10" ht="12.75">
      <c r="A124" s="186" t="s">
        <v>407</v>
      </c>
      <c r="B124" s="198"/>
      <c r="C124" s="199">
        <v>111</v>
      </c>
      <c r="D124" s="200"/>
      <c r="E124" s="201" t="s">
        <v>408</v>
      </c>
      <c r="F124" s="202">
        <v>650000</v>
      </c>
      <c r="G124" s="202">
        <v>74000</v>
      </c>
      <c r="H124" s="202">
        <f>F124+G124</f>
        <v>724000</v>
      </c>
      <c r="I124" s="202"/>
      <c r="J124" s="202">
        <f>H124+I124</f>
        <v>724000</v>
      </c>
    </row>
    <row r="125" spans="1:10" ht="12.75">
      <c r="A125" s="186" t="s">
        <v>409</v>
      </c>
      <c r="B125" s="113"/>
      <c r="C125" s="131">
        <v>111</v>
      </c>
      <c r="D125" s="117"/>
      <c r="E125" s="203" t="s">
        <v>410</v>
      </c>
      <c r="F125" s="194">
        <v>15000</v>
      </c>
      <c r="G125" s="194"/>
      <c r="H125" s="202">
        <f aca="true" t="shared" si="10" ref="H125:H145">F125+G125</f>
        <v>15000</v>
      </c>
      <c r="I125" s="194"/>
      <c r="J125" s="202">
        <f aca="true" t="shared" si="11" ref="J125:J145">H125+I125</f>
        <v>15000</v>
      </c>
    </row>
    <row r="126" spans="1:10" ht="12.75">
      <c r="A126" s="186" t="s">
        <v>411</v>
      </c>
      <c r="B126" s="113"/>
      <c r="C126" s="131">
        <v>111</v>
      </c>
      <c r="D126" s="117"/>
      <c r="E126" s="203" t="s">
        <v>412</v>
      </c>
      <c r="F126" s="194">
        <v>10000</v>
      </c>
      <c r="G126" s="194"/>
      <c r="H126" s="202">
        <f t="shared" si="10"/>
        <v>10000</v>
      </c>
      <c r="I126" s="194"/>
      <c r="J126" s="202">
        <f t="shared" si="11"/>
        <v>10000</v>
      </c>
    </row>
    <row r="127" spans="1:10" ht="12.75" customHeight="1">
      <c r="A127" s="186" t="s">
        <v>413</v>
      </c>
      <c r="B127" s="113"/>
      <c r="C127" s="131">
        <v>41</v>
      </c>
      <c r="D127" s="117"/>
      <c r="E127" s="203" t="s">
        <v>414</v>
      </c>
      <c r="F127" s="194">
        <v>47000</v>
      </c>
      <c r="G127" s="194"/>
      <c r="H127" s="202">
        <f t="shared" si="10"/>
        <v>47000</v>
      </c>
      <c r="I127" s="194"/>
      <c r="J127" s="202">
        <f t="shared" si="11"/>
        <v>47000</v>
      </c>
    </row>
    <row r="128" spans="1:10" ht="12.75">
      <c r="A128" s="186" t="s">
        <v>415</v>
      </c>
      <c r="B128" s="113"/>
      <c r="C128" s="131">
        <v>111</v>
      </c>
      <c r="D128" s="117"/>
      <c r="E128" s="203" t="s">
        <v>416</v>
      </c>
      <c r="F128" s="194">
        <v>4000</v>
      </c>
      <c r="G128" s="194"/>
      <c r="H128" s="202">
        <f t="shared" si="10"/>
        <v>4000</v>
      </c>
      <c r="I128" s="194"/>
      <c r="J128" s="202">
        <f t="shared" si="11"/>
        <v>4000</v>
      </c>
    </row>
    <row r="129" spans="1:10" ht="12.75">
      <c r="A129" s="186" t="s">
        <v>417</v>
      </c>
      <c r="B129" s="113"/>
      <c r="C129" s="131">
        <v>111</v>
      </c>
      <c r="D129" s="117"/>
      <c r="E129" s="203" t="s">
        <v>418</v>
      </c>
      <c r="F129" s="194">
        <v>7200</v>
      </c>
      <c r="G129" s="194"/>
      <c r="H129" s="202">
        <f t="shared" si="10"/>
        <v>7200</v>
      </c>
      <c r="I129" s="194"/>
      <c r="J129" s="202">
        <f t="shared" si="11"/>
        <v>7200</v>
      </c>
    </row>
    <row r="130" spans="1:10" ht="12.75">
      <c r="A130" s="186" t="s">
        <v>419</v>
      </c>
      <c r="B130" s="113"/>
      <c r="C130" s="131">
        <v>111</v>
      </c>
      <c r="D130" s="117"/>
      <c r="E130" s="203" t="s">
        <v>420</v>
      </c>
      <c r="F130" s="194">
        <v>10800</v>
      </c>
      <c r="G130" s="194"/>
      <c r="H130" s="202">
        <f t="shared" si="10"/>
        <v>10800</v>
      </c>
      <c r="I130" s="194"/>
      <c r="J130" s="202">
        <f t="shared" si="11"/>
        <v>10800</v>
      </c>
    </row>
    <row r="131" spans="1:10" ht="12.75">
      <c r="A131" s="186" t="s">
        <v>421</v>
      </c>
      <c r="B131" s="113"/>
      <c r="C131" s="131">
        <v>41</v>
      </c>
      <c r="D131" s="117"/>
      <c r="E131" s="203" t="s">
        <v>422</v>
      </c>
      <c r="F131" s="194">
        <v>56000</v>
      </c>
      <c r="G131" s="194"/>
      <c r="H131" s="202">
        <f t="shared" si="10"/>
        <v>56000</v>
      </c>
      <c r="I131" s="194"/>
      <c r="J131" s="202">
        <f t="shared" si="11"/>
        <v>56000</v>
      </c>
    </row>
    <row r="132" spans="1:10" ht="12.75">
      <c r="A132" s="186" t="s">
        <v>423</v>
      </c>
      <c r="B132" s="113"/>
      <c r="C132" s="131">
        <v>41</v>
      </c>
      <c r="D132" s="117"/>
      <c r="E132" s="203" t="s">
        <v>398</v>
      </c>
      <c r="F132" s="194">
        <v>35000</v>
      </c>
      <c r="G132" s="194"/>
      <c r="H132" s="202">
        <f t="shared" si="10"/>
        <v>35000</v>
      </c>
      <c r="I132" s="194"/>
      <c r="J132" s="202">
        <f t="shared" si="11"/>
        <v>35000</v>
      </c>
    </row>
    <row r="133" spans="1:10" ht="12.75" customHeight="1">
      <c r="A133" s="186" t="s">
        <v>424</v>
      </c>
      <c r="B133" s="204"/>
      <c r="C133" s="205"/>
      <c r="D133" s="205"/>
      <c r="E133" s="206" t="s">
        <v>425</v>
      </c>
      <c r="F133" s="207">
        <f>SUM(F124:F132)</f>
        <v>835000</v>
      </c>
      <c r="G133" s="207">
        <f>SUM(G124:G132)</f>
        <v>74000</v>
      </c>
      <c r="H133" s="208">
        <f t="shared" si="10"/>
        <v>909000</v>
      </c>
      <c r="I133" s="208">
        <f>SUM(I124:I132)</f>
        <v>0</v>
      </c>
      <c r="J133" s="208">
        <f t="shared" si="11"/>
        <v>909000</v>
      </c>
    </row>
    <row r="134" spans="1:10" ht="12.75">
      <c r="A134" s="186" t="s">
        <v>426</v>
      </c>
      <c r="B134" s="113"/>
      <c r="C134" s="131">
        <v>111</v>
      </c>
      <c r="D134" s="117"/>
      <c r="E134" s="203" t="s">
        <v>427</v>
      </c>
      <c r="F134" s="194">
        <v>420000</v>
      </c>
      <c r="G134" s="194">
        <v>13000</v>
      </c>
      <c r="H134" s="202">
        <f t="shared" si="10"/>
        <v>433000</v>
      </c>
      <c r="I134" s="194"/>
      <c r="J134" s="202">
        <f t="shared" si="11"/>
        <v>433000</v>
      </c>
    </row>
    <row r="135" spans="1:10" ht="12.75">
      <c r="A135" s="186" t="s">
        <v>428</v>
      </c>
      <c r="B135" s="113"/>
      <c r="C135" s="131">
        <v>111</v>
      </c>
      <c r="D135" s="117"/>
      <c r="E135" s="203" t="s">
        <v>429</v>
      </c>
      <c r="F135" s="194">
        <v>8000</v>
      </c>
      <c r="G135" s="194"/>
      <c r="H135" s="202">
        <f t="shared" si="10"/>
        <v>8000</v>
      </c>
      <c r="I135" s="194"/>
      <c r="J135" s="202">
        <f t="shared" si="11"/>
        <v>8000</v>
      </c>
    </row>
    <row r="136" spans="1:10" ht="12.75">
      <c r="A136" s="186" t="s">
        <v>430</v>
      </c>
      <c r="B136" s="113"/>
      <c r="C136" s="131">
        <v>111</v>
      </c>
      <c r="D136" s="117"/>
      <c r="E136" s="203" t="s">
        <v>418</v>
      </c>
      <c r="F136" s="194">
        <v>3800</v>
      </c>
      <c r="G136" s="194"/>
      <c r="H136" s="202">
        <f t="shared" si="10"/>
        <v>3800</v>
      </c>
      <c r="I136" s="194"/>
      <c r="J136" s="202">
        <f t="shared" si="11"/>
        <v>3800</v>
      </c>
    </row>
    <row r="137" spans="1:10" ht="12.75">
      <c r="A137" s="186" t="s">
        <v>431</v>
      </c>
      <c r="B137" s="113"/>
      <c r="C137" s="131">
        <v>111</v>
      </c>
      <c r="D137" s="117"/>
      <c r="E137" s="203" t="s">
        <v>420</v>
      </c>
      <c r="F137" s="194">
        <v>7200</v>
      </c>
      <c r="G137" s="194"/>
      <c r="H137" s="202">
        <f t="shared" si="10"/>
        <v>7200</v>
      </c>
      <c r="I137" s="194"/>
      <c r="J137" s="202">
        <f t="shared" si="11"/>
        <v>7200</v>
      </c>
    </row>
    <row r="138" spans="1:10" ht="12.75">
      <c r="A138" s="186" t="s">
        <v>432</v>
      </c>
      <c r="B138" s="113"/>
      <c r="C138" s="131">
        <v>111</v>
      </c>
      <c r="D138" s="117"/>
      <c r="E138" s="203" t="s">
        <v>433</v>
      </c>
      <c r="F138" s="194">
        <v>9000</v>
      </c>
      <c r="G138" s="194"/>
      <c r="H138" s="202">
        <f t="shared" si="10"/>
        <v>9000</v>
      </c>
      <c r="I138" s="194"/>
      <c r="J138" s="202">
        <f t="shared" si="11"/>
        <v>9000</v>
      </c>
    </row>
    <row r="139" spans="1:10" ht="12.75">
      <c r="A139" s="186" t="s">
        <v>434</v>
      </c>
      <c r="B139" s="113"/>
      <c r="C139" s="131">
        <v>41</v>
      </c>
      <c r="D139" s="117"/>
      <c r="E139" s="203" t="s">
        <v>435</v>
      </c>
      <c r="F139" s="194">
        <v>45000</v>
      </c>
      <c r="G139" s="194"/>
      <c r="H139" s="202">
        <f t="shared" si="10"/>
        <v>45000</v>
      </c>
      <c r="I139" s="194"/>
      <c r="J139" s="202">
        <f t="shared" si="11"/>
        <v>45000</v>
      </c>
    </row>
    <row r="140" spans="1:10" ht="12.75">
      <c r="A140" s="186" t="s">
        <v>436</v>
      </c>
      <c r="B140" s="113"/>
      <c r="C140" s="131">
        <v>41</v>
      </c>
      <c r="D140" s="117"/>
      <c r="E140" s="203" t="s">
        <v>437</v>
      </c>
      <c r="F140" s="194">
        <v>45000</v>
      </c>
      <c r="G140" s="194"/>
      <c r="H140" s="202">
        <f t="shared" si="10"/>
        <v>45000</v>
      </c>
      <c r="I140" s="194"/>
      <c r="J140" s="202">
        <f t="shared" si="11"/>
        <v>45000</v>
      </c>
    </row>
    <row r="141" spans="1:10" ht="12.75">
      <c r="A141" s="186" t="s">
        <v>438</v>
      </c>
      <c r="B141" s="113"/>
      <c r="C141" s="131">
        <v>111</v>
      </c>
      <c r="D141" s="117"/>
      <c r="E141" s="203" t="s">
        <v>439</v>
      </c>
      <c r="F141" s="194">
        <v>3000</v>
      </c>
      <c r="G141" s="194"/>
      <c r="H141" s="202">
        <f t="shared" si="10"/>
        <v>3000</v>
      </c>
      <c r="I141" s="194"/>
      <c r="J141" s="202">
        <f t="shared" si="11"/>
        <v>3000</v>
      </c>
    </row>
    <row r="142" spans="1:10" ht="12.75">
      <c r="A142" s="186" t="s">
        <v>440</v>
      </c>
      <c r="B142" s="132"/>
      <c r="C142" s="133">
        <v>41</v>
      </c>
      <c r="D142" s="209"/>
      <c r="E142" s="210" t="s">
        <v>398</v>
      </c>
      <c r="F142" s="211">
        <v>14000</v>
      </c>
      <c r="G142" s="211"/>
      <c r="H142" s="202">
        <f t="shared" si="10"/>
        <v>14000</v>
      </c>
      <c r="I142" s="211"/>
      <c r="J142" s="202">
        <f t="shared" si="11"/>
        <v>14000</v>
      </c>
    </row>
    <row r="143" spans="1:10" ht="12.75">
      <c r="A143" s="186" t="s">
        <v>441</v>
      </c>
      <c r="B143" s="212"/>
      <c r="C143" s="213"/>
      <c r="D143" s="213"/>
      <c r="E143" s="214" t="s">
        <v>442</v>
      </c>
      <c r="F143" s="215">
        <f>SUM(F134:F142)</f>
        <v>555000</v>
      </c>
      <c r="G143" s="215">
        <f>SUM(G134:G142)</f>
        <v>13000</v>
      </c>
      <c r="H143" s="208">
        <f t="shared" si="10"/>
        <v>568000</v>
      </c>
      <c r="I143" s="215">
        <f>SUM(I134:I142)</f>
        <v>0</v>
      </c>
      <c r="J143" s="208">
        <f t="shared" si="11"/>
        <v>568000</v>
      </c>
    </row>
    <row r="144" spans="1:10" ht="12.75">
      <c r="A144" s="186" t="s">
        <v>443</v>
      </c>
      <c r="B144" s="132"/>
      <c r="C144" s="133">
        <v>111</v>
      </c>
      <c r="D144" s="209"/>
      <c r="E144" s="210" t="s">
        <v>444</v>
      </c>
      <c r="F144" s="211"/>
      <c r="G144" s="211"/>
      <c r="H144" s="202">
        <f t="shared" si="10"/>
        <v>0</v>
      </c>
      <c r="I144" s="211"/>
      <c r="J144" s="202">
        <f t="shared" si="11"/>
        <v>0</v>
      </c>
    </row>
    <row r="145" spans="1:10" ht="12.75">
      <c r="A145" s="186" t="s">
        <v>445</v>
      </c>
      <c r="B145" s="153"/>
      <c r="C145" s="154">
        <v>41</v>
      </c>
      <c r="D145" s="155"/>
      <c r="E145" s="216" t="s">
        <v>446</v>
      </c>
      <c r="F145" s="217"/>
      <c r="G145" s="217"/>
      <c r="H145" s="202">
        <f t="shared" si="10"/>
        <v>0</v>
      </c>
      <c r="I145" s="217"/>
      <c r="J145" s="202">
        <f t="shared" si="11"/>
        <v>0</v>
      </c>
    </row>
    <row r="148" spans="6:8" ht="12.75">
      <c r="F148" s="3"/>
      <c r="G148" s="3"/>
      <c r="H148" s="3"/>
    </row>
    <row r="149" spans="6:8" ht="12.75">
      <c r="F149" s="3"/>
      <c r="G149" s="3"/>
      <c r="H149" s="3"/>
    </row>
    <row r="150" spans="1:8" ht="20.25">
      <c r="A150" s="415" t="s">
        <v>447</v>
      </c>
      <c r="B150" s="415"/>
      <c r="C150" s="415"/>
      <c r="D150" s="415"/>
      <c r="E150" s="415"/>
      <c r="F150" s="415"/>
      <c r="G150" s="166" t="s">
        <v>296</v>
      </c>
      <c r="H150"/>
    </row>
    <row r="151" spans="1:8" ht="12.75">
      <c r="A151" s="105"/>
      <c r="B151" s="105"/>
      <c r="C151" s="105"/>
      <c r="D151" s="105"/>
      <c r="E151" s="105"/>
      <c r="F151" s="145"/>
      <c r="G151" s="145"/>
      <c r="H151" s="145"/>
    </row>
    <row r="152" spans="1:10" ht="12.75" customHeight="1">
      <c r="A152" s="399"/>
      <c r="B152" s="400" t="s">
        <v>78</v>
      </c>
      <c r="C152" s="400"/>
      <c r="D152" s="401" t="s">
        <v>79</v>
      </c>
      <c r="E152" s="401"/>
      <c r="F152" s="411" t="s">
        <v>297</v>
      </c>
      <c r="G152" s="411"/>
      <c r="H152" s="411"/>
      <c r="I152" s="411"/>
      <c r="J152" s="411"/>
    </row>
    <row r="153" spans="1:10" ht="12.75">
      <c r="A153" s="399"/>
      <c r="B153" s="399"/>
      <c r="C153" s="400"/>
      <c r="D153" s="401"/>
      <c r="E153" s="401"/>
      <c r="F153" s="412" t="s">
        <v>16</v>
      </c>
      <c r="G153" s="412"/>
      <c r="H153" s="412"/>
      <c r="I153" s="412"/>
      <c r="J153" s="412"/>
    </row>
    <row r="154" spans="1:10" ht="12.75" customHeight="1">
      <c r="A154" s="399"/>
      <c r="B154" s="399"/>
      <c r="C154" s="400"/>
      <c r="D154" s="401"/>
      <c r="E154" s="401"/>
      <c r="F154" s="413">
        <v>2014</v>
      </c>
      <c r="G154" s="413" t="s">
        <v>38</v>
      </c>
      <c r="H154" s="413" t="s">
        <v>18</v>
      </c>
      <c r="I154" s="413" t="s">
        <v>298</v>
      </c>
      <c r="J154" s="413" t="s">
        <v>20</v>
      </c>
    </row>
    <row r="155" spans="1:10" ht="12.75">
      <c r="A155" s="399"/>
      <c r="B155" s="399"/>
      <c r="C155" s="400"/>
      <c r="D155" s="401"/>
      <c r="E155" s="401"/>
      <c r="F155" s="413"/>
      <c r="G155" s="413"/>
      <c r="H155" s="413"/>
      <c r="I155" s="413"/>
      <c r="J155" s="413"/>
    </row>
    <row r="156" spans="1:10" ht="12.75">
      <c r="A156" s="108"/>
      <c r="B156" s="394" t="s">
        <v>340</v>
      </c>
      <c r="C156" s="394"/>
      <c r="D156" s="394"/>
      <c r="E156" s="394"/>
      <c r="F156" s="109">
        <f aca="true" t="shared" si="12" ref="F156:J158">F157</f>
        <v>70000</v>
      </c>
      <c r="G156" s="109">
        <f t="shared" si="12"/>
        <v>0</v>
      </c>
      <c r="H156" s="109">
        <f t="shared" si="12"/>
        <v>70000</v>
      </c>
      <c r="I156" s="109">
        <f t="shared" si="12"/>
        <v>-67000</v>
      </c>
      <c r="J156" s="109">
        <f t="shared" si="12"/>
        <v>3000</v>
      </c>
    </row>
    <row r="157" spans="1:10" ht="12.75">
      <c r="A157" s="186" t="s">
        <v>83</v>
      </c>
      <c r="B157" s="111" t="s">
        <v>341</v>
      </c>
      <c r="C157" s="395" t="s">
        <v>448</v>
      </c>
      <c r="D157" s="395"/>
      <c r="E157" s="395"/>
      <c r="F157" s="112">
        <f t="shared" si="12"/>
        <v>70000</v>
      </c>
      <c r="G157" s="112">
        <f t="shared" si="12"/>
        <v>0</v>
      </c>
      <c r="H157" s="112">
        <f t="shared" si="12"/>
        <v>70000</v>
      </c>
      <c r="I157" s="112">
        <f t="shared" si="12"/>
        <v>-67000</v>
      </c>
      <c r="J157" s="112">
        <f t="shared" si="12"/>
        <v>3000</v>
      </c>
    </row>
    <row r="158" spans="1:10" ht="12.75">
      <c r="A158" s="186" t="s">
        <v>86</v>
      </c>
      <c r="B158" s="113"/>
      <c r="C158" s="187" t="s">
        <v>343</v>
      </c>
      <c r="D158" s="419" t="s">
        <v>344</v>
      </c>
      <c r="E158" s="419"/>
      <c r="F158" s="116">
        <f t="shared" si="12"/>
        <v>70000</v>
      </c>
      <c r="G158" s="171">
        <f t="shared" si="12"/>
        <v>0</v>
      </c>
      <c r="H158" s="171">
        <f t="shared" si="12"/>
        <v>70000</v>
      </c>
      <c r="I158" s="171">
        <f t="shared" si="12"/>
        <v>-67000</v>
      </c>
      <c r="J158" s="171">
        <f t="shared" si="12"/>
        <v>3000</v>
      </c>
    </row>
    <row r="159" spans="1:10" ht="12.75">
      <c r="A159" s="186" t="s">
        <v>89</v>
      </c>
      <c r="B159" s="125"/>
      <c r="C159" s="140"/>
      <c r="D159" s="414" t="s">
        <v>449</v>
      </c>
      <c r="E159" s="414"/>
      <c r="F159" s="218">
        <f>SUM(F160:F182)</f>
        <v>70000</v>
      </c>
      <c r="G159" s="149">
        <f>SUM(G160:G182)</f>
        <v>0</v>
      </c>
      <c r="H159" s="149">
        <f>SUM(H160:H182)</f>
        <v>70000</v>
      </c>
      <c r="I159" s="149">
        <f>SUM(I160:I182)</f>
        <v>-67000</v>
      </c>
      <c r="J159" s="149">
        <f>SUM(J160:J182)</f>
        <v>3000</v>
      </c>
    </row>
    <row r="160" spans="1:10" ht="12.75">
      <c r="A160" s="186" t="s">
        <v>91</v>
      </c>
      <c r="B160" s="125"/>
      <c r="C160" s="126">
        <v>43</v>
      </c>
      <c r="D160" s="126">
        <v>717001</v>
      </c>
      <c r="E160" s="128" t="s">
        <v>450</v>
      </c>
      <c r="F160" s="129">
        <v>70000</v>
      </c>
      <c r="G160" s="219"/>
      <c r="H160" s="219">
        <f>F160+G160</f>
        <v>70000</v>
      </c>
      <c r="I160" s="219">
        <v>-67000</v>
      </c>
      <c r="J160" s="219">
        <f>H160+I160</f>
        <v>3000</v>
      </c>
    </row>
    <row r="161" spans="1:10" ht="12.75">
      <c r="A161" s="186" t="s">
        <v>93</v>
      </c>
      <c r="B161" s="125"/>
      <c r="C161" s="140"/>
      <c r="D161" s="414" t="s">
        <v>451</v>
      </c>
      <c r="E161" s="414"/>
      <c r="F161" s="218">
        <f>SUM(F162:F184)</f>
        <v>0</v>
      </c>
      <c r="G161" s="218">
        <f>SUM(G162:G184)</f>
        <v>0</v>
      </c>
      <c r="H161" s="218">
        <f>SUM(H162:H184)</f>
        <v>0</v>
      </c>
      <c r="I161" s="218">
        <f>SUM(I162:I184)</f>
        <v>0</v>
      </c>
      <c r="J161" s="218">
        <f>H161+I161</f>
        <v>0</v>
      </c>
    </row>
    <row r="162" spans="1:10" ht="12.75">
      <c r="A162" s="186" t="s">
        <v>95</v>
      </c>
      <c r="B162" s="125"/>
      <c r="C162" s="126">
        <v>52</v>
      </c>
      <c r="D162" s="126">
        <v>712001</v>
      </c>
      <c r="E162" s="128" t="s">
        <v>452</v>
      </c>
      <c r="F162" s="129"/>
      <c r="G162" s="219"/>
      <c r="H162" s="219"/>
      <c r="I162" s="219"/>
      <c r="J162" s="219">
        <f>H162+I162</f>
        <v>0</v>
      </c>
    </row>
    <row r="204" ht="12.75"/>
    <row r="205" ht="12.75"/>
    <row r="206" ht="12.75"/>
    <row r="232" ht="12.75"/>
    <row r="233" ht="12.75"/>
    <row r="234" ht="12.75"/>
  </sheetData>
  <sheetProtection/>
  <mergeCells count="41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J5:J6"/>
    <mergeCell ref="B7:E7"/>
    <mergeCell ref="C8:E8"/>
    <mergeCell ref="D9:E9"/>
    <mergeCell ref="D10:E10"/>
    <mergeCell ref="D37:E37"/>
    <mergeCell ref="F152:J152"/>
    <mergeCell ref="F153:J153"/>
    <mergeCell ref="F154:F155"/>
    <mergeCell ref="D60:E60"/>
    <mergeCell ref="D84:E84"/>
    <mergeCell ref="D88:E88"/>
    <mergeCell ref="D104:E104"/>
    <mergeCell ref="D105:E105"/>
    <mergeCell ref="C116:E116"/>
    <mergeCell ref="J154:J155"/>
    <mergeCell ref="B156:E156"/>
    <mergeCell ref="C157:E157"/>
    <mergeCell ref="D117:E117"/>
    <mergeCell ref="D120:E120"/>
    <mergeCell ref="D123:E123"/>
    <mergeCell ref="A150:F150"/>
    <mergeCell ref="A152:A155"/>
    <mergeCell ref="B152:C155"/>
    <mergeCell ref="D152:E155"/>
    <mergeCell ref="D158:E158"/>
    <mergeCell ref="D159:E159"/>
    <mergeCell ref="D161:E161"/>
    <mergeCell ref="G154:G155"/>
    <mergeCell ref="H154:H155"/>
    <mergeCell ref="I154:I155"/>
  </mergeCells>
  <printOptions horizontalCentered="1"/>
  <pageMargins left="0.23611111111111113" right="0.23611111111111113" top="0.15763888888888888" bottom="0.15763888888888888" header="0.5118055555555556" footer="0.5118055555555556"/>
  <pageSetup fitToHeight="2" fitToWidth="1"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9"/>
  <sheetViews>
    <sheetView zoomScale="124" zoomScaleNormal="124" zoomScalePageLayoutView="0" workbookViewId="0" topLeftCell="A28">
      <selection activeCell="G2" sqref="G2"/>
    </sheetView>
  </sheetViews>
  <sheetFormatPr defaultColWidth="11.57421875" defaultRowHeight="12.75"/>
  <cols>
    <col min="1" max="1" width="4.140625" style="0" customWidth="1"/>
    <col min="2" max="2" width="4.57421875" style="0" customWidth="1"/>
    <col min="3" max="3" width="7.7109375" style="0" customWidth="1"/>
    <col min="4" max="4" width="7.00390625" style="0" customWidth="1"/>
    <col min="5" max="5" width="38.8515625" style="0" customWidth="1"/>
    <col min="6" max="6" width="10.00390625" style="3" customWidth="1"/>
    <col min="7" max="7" width="10.421875" style="3" customWidth="1"/>
    <col min="8" max="8" width="11.28125" style="3" customWidth="1"/>
    <col min="9" max="9" width="11.00390625" style="0" customWidth="1"/>
  </cols>
  <sheetData>
    <row r="2" spans="1:8" ht="20.25">
      <c r="A2" s="415" t="s">
        <v>453</v>
      </c>
      <c r="B2" s="415"/>
      <c r="C2" s="415"/>
      <c r="D2" s="415"/>
      <c r="E2" s="415"/>
      <c r="F2" s="415"/>
      <c r="G2" s="158" t="s">
        <v>188</v>
      </c>
      <c r="H2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6.75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2.5" customHeight="1">
      <c r="A7" s="108"/>
      <c r="B7" s="394" t="s">
        <v>454</v>
      </c>
      <c r="C7" s="394"/>
      <c r="D7" s="394"/>
      <c r="E7" s="394"/>
      <c r="F7" s="109">
        <f>F8+F19</f>
        <v>64500</v>
      </c>
      <c r="G7" s="109">
        <f>G8+G19</f>
        <v>0</v>
      </c>
      <c r="H7" s="109">
        <f>H8+H19</f>
        <v>64500</v>
      </c>
      <c r="I7" s="109">
        <f>I8+I19</f>
        <v>0</v>
      </c>
      <c r="J7" s="109">
        <f>J8+J19</f>
        <v>64500</v>
      </c>
    </row>
    <row r="8" spans="1:10" ht="12.75">
      <c r="A8" s="220" t="s">
        <v>83</v>
      </c>
      <c r="B8" s="111" t="s">
        <v>106</v>
      </c>
      <c r="C8" s="407" t="s">
        <v>107</v>
      </c>
      <c r="D8" s="407"/>
      <c r="E8" s="407"/>
      <c r="F8" s="112">
        <f>SUM(F9)</f>
        <v>29500</v>
      </c>
      <c r="G8" s="112">
        <f>SUM(G9)</f>
        <v>0</v>
      </c>
      <c r="H8" s="112">
        <f>SUM(H9)</f>
        <v>29500</v>
      </c>
      <c r="I8" s="112">
        <f>SUM(I9)</f>
        <v>0</v>
      </c>
      <c r="J8" s="112">
        <f>SUM(J9)</f>
        <v>29500</v>
      </c>
    </row>
    <row r="9" spans="1:10" ht="12.75">
      <c r="A9" s="220" t="s">
        <v>86</v>
      </c>
      <c r="B9" s="113"/>
      <c r="C9" s="114" t="s">
        <v>455</v>
      </c>
      <c r="D9" s="404" t="s">
        <v>110</v>
      </c>
      <c r="E9" s="404"/>
      <c r="F9" s="124">
        <f>SUM(F10+F16)</f>
        <v>29500</v>
      </c>
      <c r="G9" s="124">
        <f>SUM(G10+G16)</f>
        <v>0</v>
      </c>
      <c r="H9" s="124">
        <f>SUM(H10+H16)</f>
        <v>29500</v>
      </c>
      <c r="I9" s="124">
        <f>SUM(I10+I16)</f>
        <v>0</v>
      </c>
      <c r="J9" s="124">
        <f>SUM(J10+J16)</f>
        <v>29500</v>
      </c>
    </row>
    <row r="10" spans="1:10" ht="12.75">
      <c r="A10" s="220" t="s">
        <v>89</v>
      </c>
      <c r="B10" s="113"/>
      <c r="C10" s="117"/>
      <c r="D10" s="405" t="s">
        <v>456</v>
      </c>
      <c r="E10" s="405"/>
      <c r="F10" s="149">
        <f>SUM(F11:F15)</f>
        <v>28000</v>
      </c>
      <c r="G10" s="149">
        <f>SUM(G11:G15)</f>
        <v>0</v>
      </c>
      <c r="H10" s="149">
        <f>SUM(H11:H15)</f>
        <v>28000</v>
      </c>
      <c r="I10" s="149">
        <f>SUM(I11:I15)</f>
        <v>0</v>
      </c>
      <c r="J10" s="149">
        <f>SUM(J11:J15)</f>
        <v>28000</v>
      </c>
    </row>
    <row r="11" spans="1:10" ht="12.75" customHeight="1">
      <c r="A11" s="220" t="s">
        <v>91</v>
      </c>
      <c r="B11" s="113"/>
      <c r="C11" s="131">
        <v>41</v>
      </c>
      <c r="D11" s="131">
        <v>637026</v>
      </c>
      <c r="E11" s="117" t="s">
        <v>457</v>
      </c>
      <c r="F11" s="121">
        <v>25000</v>
      </c>
      <c r="G11" s="121"/>
      <c r="H11" s="121">
        <f>F11+G11</f>
        <v>25000</v>
      </c>
      <c r="I11" s="121"/>
      <c r="J11" s="121">
        <f>H11+I11</f>
        <v>25000</v>
      </c>
    </row>
    <row r="12" spans="1:10" ht="12.75">
      <c r="A12" s="220" t="s">
        <v>93</v>
      </c>
      <c r="B12" s="113"/>
      <c r="C12" s="131">
        <v>41</v>
      </c>
      <c r="D12" s="131">
        <v>637026</v>
      </c>
      <c r="E12" s="117" t="s">
        <v>458</v>
      </c>
      <c r="F12" s="121">
        <v>1000</v>
      </c>
      <c r="G12" s="121"/>
      <c r="H12" s="121">
        <f>F12+G12</f>
        <v>1000</v>
      </c>
      <c r="I12" s="121"/>
      <c r="J12" s="121">
        <f>H12+I12</f>
        <v>1000</v>
      </c>
    </row>
    <row r="13" spans="1:10" ht="12.75">
      <c r="A13" s="220" t="s">
        <v>95</v>
      </c>
      <c r="B13" s="113"/>
      <c r="C13" s="131">
        <v>41</v>
      </c>
      <c r="D13" s="131">
        <v>637026</v>
      </c>
      <c r="E13" s="117" t="s">
        <v>459</v>
      </c>
      <c r="F13" s="121">
        <v>1000</v>
      </c>
      <c r="G13" s="121"/>
      <c r="H13" s="121">
        <f>F13+G13</f>
        <v>1000</v>
      </c>
      <c r="I13" s="121"/>
      <c r="J13" s="121">
        <f>H13+I13</f>
        <v>1000</v>
      </c>
    </row>
    <row r="14" spans="1:10" ht="12.75">
      <c r="A14" s="220" t="s">
        <v>97</v>
      </c>
      <c r="B14" s="113"/>
      <c r="C14" s="131">
        <v>41</v>
      </c>
      <c r="D14" s="131">
        <v>637036</v>
      </c>
      <c r="E14" s="117" t="s">
        <v>460</v>
      </c>
      <c r="F14" s="121">
        <v>1000</v>
      </c>
      <c r="G14" s="121"/>
      <c r="H14" s="121">
        <f>F14+G14</f>
        <v>1000</v>
      </c>
      <c r="I14" s="121"/>
      <c r="J14" s="121">
        <f>H14+I14</f>
        <v>1000</v>
      </c>
    </row>
    <row r="15" spans="1:10" ht="12.75">
      <c r="A15" s="220" t="s">
        <v>99</v>
      </c>
      <c r="B15" s="113"/>
      <c r="C15" s="131">
        <v>41</v>
      </c>
      <c r="D15" s="131">
        <v>637004</v>
      </c>
      <c r="E15" s="117" t="s">
        <v>461</v>
      </c>
      <c r="F15" s="121"/>
      <c r="G15" s="121"/>
      <c r="H15" s="121">
        <f>F15+G15</f>
        <v>0</v>
      </c>
      <c r="I15" s="121"/>
      <c r="J15" s="121">
        <f>H15+I15</f>
        <v>0</v>
      </c>
    </row>
    <row r="16" spans="1:10" ht="12.75">
      <c r="A16" s="220" t="s">
        <v>101</v>
      </c>
      <c r="B16" s="113"/>
      <c r="C16" s="117"/>
      <c r="D16" s="405" t="s">
        <v>462</v>
      </c>
      <c r="E16" s="405"/>
      <c r="F16" s="149">
        <f>SUM(F17:F18)</f>
        <v>1500</v>
      </c>
      <c r="G16" s="149">
        <f>SUM(G17:G18)</f>
        <v>0</v>
      </c>
      <c r="H16" s="149">
        <f>SUM(H17:H18)</f>
        <v>1500</v>
      </c>
      <c r="I16" s="149">
        <f>SUM(I17:I18)</f>
        <v>0</v>
      </c>
      <c r="J16" s="149">
        <f>SUM(J17:J18)</f>
        <v>1500</v>
      </c>
    </row>
    <row r="17" spans="1:10" ht="12.75">
      <c r="A17" s="220" t="s">
        <v>103</v>
      </c>
      <c r="B17" s="113"/>
      <c r="C17" s="131">
        <v>41</v>
      </c>
      <c r="D17" s="131">
        <v>637003</v>
      </c>
      <c r="E17" s="117" t="s">
        <v>463</v>
      </c>
      <c r="F17" s="121">
        <v>1500</v>
      </c>
      <c r="G17" s="121"/>
      <c r="H17" s="121">
        <f>F17+G17</f>
        <v>1500</v>
      </c>
      <c r="I17" s="121"/>
      <c r="J17" s="121">
        <f>H17+I17</f>
        <v>1500</v>
      </c>
    </row>
    <row r="18" spans="1:10" ht="12.75">
      <c r="A18" s="220" t="s">
        <v>154</v>
      </c>
      <c r="B18" s="113"/>
      <c r="C18" s="131">
        <v>41</v>
      </c>
      <c r="D18" s="131">
        <v>637003</v>
      </c>
      <c r="E18" s="117" t="s">
        <v>464</v>
      </c>
      <c r="F18" s="121"/>
      <c r="G18" s="121"/>
      <c r="H18" s="121">
        <f>F18+G18</f>
        <v>0</v>
      </c>
      <c r="I18" s="121"/>
      <c r="J18" s="121">
        <f>H18+I18</f>
        <v>0</v>
      </c>
    </row>
    <row r="19" spans="1:10" ht="12.75">
      <c r="A19" s="220" t="s">
        <v>155</v>
      </c>
      <c r="B19" s="111" t="s">
        <v>212</v>
      </c>
      <c r="C19" s="407" t="s">
        <v>465</v>
      </c>
      <c r="D19" s="407"/>
      <c r="E19" s="407"/>
      <c r="F19" s="137">
        <f>SUM(F20+F26)</f>
        <v>35000</v>
      </c>
      <c r="G19" s="137">
        <f>SUM(G20+G26)</f>
        <v>0</v>
      </c>
      <c r="H19" s="137">
        <f>SUM(H20+H26)</f>
        <v>35000</v>
      </c>
      <c r="I19" s="137">
        <f>SUM(I20+I26)</f>
        <v>0</v>
      </c>
      <c r="J19" s="137">
        <f>SUM(J20+J26)</f>
        <v>35000</v>
      </c>
    </row>
    <row r="20" spans="1:10" ht="12.75">
      <c r="A20" s="220" t="s">
        <v>156</v>
      </c>
      <c r="B20" s="113"/>
      <c r="C20" s="114" t="s">
        <v>466</v>
      </c>
      <c r="D20" s="404" t="s">
        <v>467</v>
      </c>
      <c r="E20" s="404"/>
      <c r="F20" s="124">
        <f>SUM(F21)</f>
        <v>2600</v>
      </c>
      <c r="G20" s="124">
        <f>SUM(G21)</f>
        <v>0</v>
      </c>
      <c r="H20" s="124">
        <f>SUM(H21)</f>
        <v>2600</v>
      </c>
      <c r="I20" s="124">
        <f>SUM(I21)</f>
        <v>0</v>
      </c>
      <c r="J20" s="124">
        <f>SUM(J21)</f>
        <v>2600</v>
      </c>
    </row>
    <row r="21" spans="1:10" ht="12.75">
      <c r="A21" s="220" t="s">
        <v>157</v>
      </c>
      <c r="B21" s="113"/>
      <c r="C21" s="117"/>
      <c r="D21" s="405" t="s">
        <v>468</v>
      </c>
      <c r="E21" s="405"/>
      <c r="F21" s="149">
        <f>SUM(F22:F25)</f>
        <v>2600</v>
      </c>
      <c r="G21" s="149">
        <f>SUM(G22:G25)</f>
        <v>0</v>
      </c>
      <c r="H21" s="149">
        <f>SUM(H22:H25)</f>
        <v>2600</v>
      </c>
      <c r="I21" s="149">
        <f>SUM(I22:I25)</f>
        <v>0</v>
      </c>
      <c r="J21" s="149">
        <f>SUM(J22:J25)</f>
        <v>2600</v>
      </c>
    </row>
    <row r="22" spans="1:10" ht="12.75" customHeight="1">
      <c r="A22" s="220" t="s">
        <v>158</v>
      </c>
      <c r="B22" s="113"/>
      <c r="C22" s="131">
        <v>41</v>
      </c>
      <c r="D22" s="131">
        <v>633006</v>
      </c>
      <c r="E22" s="117" t="s">
        <v>469</v>
      </c>
      <c r="F22" s="121">
        <v>200</v>
      </c>
      <c r="G22" s="121"/>
      <c r="H22" s="121">
        <f>F22+G22</f>
        <v>200</v>
      </c>
      <c r="I22" s="121"/>
      <c r="J22" s="121">
        <f>H22+I22</f>
        <v>200</v>
      </c>
    </row>
    <row r="23" spans="1:10" ht="12.75">
      <c r="A23" s="220" t="s">
        <v>159</v>
      </c>
      <c r="B23" s="113"/>
      <c r="C23" s="131">
        <v>41</v>
      </c>
      <c r="D23" s="131">
        <v>633006</v>
      </c>
      <c r="E23" s="117" t="s">
        <v>104</v>
      </c>
      <c r="F23" s="121"/>
      <c r="G23" s="121"/>
      <c r="H23" s="121">
        <f>F23+G23</f>
        <v>0</v>
      </c>
      <c r="I23" s="121"/>
      <c r="J23" s="121">
        <f>H23+I23</f>
        <v>0</v>
      </c>
    </row>
    <row r="24" spans="1:10" ht="12.75">
      <c r="A24" s="220" t="s">
        <v>161</v>
      </c>
      <c r="B24" s="113"/>
      <c r="C24" s="131">
        <v>41</v>
      </c>
      <c r="D24" s="131">
        <v>633010</v>
      </c>
      <c r="E24" s="117" t="s">
        <v>470</v>
      </c>
      <c r="F24" s="121">
        <v>400</v>
      </c>
      <c r="G24" s="121"/>
      <c r="H24" s="121">
        <f>F24+G24</f>
        <v>400</v>
      </c>
      <c r="I24" s="121"/>
      <c r="J24" s="121">
        <f>H24+I24</f>
        <v>400</v>
      </c>
    </row>
    <row r="25" spans="1:10" ht="12.75">
      <c r="A25" s="220" t="s">
        <v>163</v>
      </c>
      <c r="B25" s="113"/>
      <c r="C25" s="131">
        <v>41</v>
      </c>
      <c r="D25" s="131">
        <v>637026</v>
      </c>
      <c r="E25" s="117" t="s">
        <v>471</v>
      </c>
      <c r="F25" s="121">
        <v>2000</v>
      </c>
      <c r="G25" s="121"/>
      <c r="H25" s="121">
        <f>F25+G25</f>
        <v>2000</v>
      </c>
      <c r="I25" s="121"/>
      <c r="J25" s="121">
        <f>H25+I25</f>
        <v>2000</v>
      </c>
    </row>
    <row r="26" spans="1:10" ht="12.75">
      <c r="A26" s="220" t="s">
        <v>165</v>
      </c>
      <c r="B26" s="113"/>
      <c r="C26" s="114" t="s">
        <v>472</v>
      </c>
      <c r="D26" s="404" t="s">
        <v>473</v>
      </c>
      <c r="E26" s="404"/>
      <c r="F26" s="124">
        <f>F27+F38+F44</f>
        <v>32400</v>
      </c>
      <c r="G26" s="124">
        <f>G27+G38+G44</f>
        <v>0</v>
      </c>
      <c r="H26" s="124">
        <f>H27+H38+H44</f>
        <v>32400</v>
      </c>
      <c r="I26" s="124">
        <f>I27+I38+I44</f>
        <v>0</v>
      </c>
      <c r="J26" s="124">
        <f>J27+J38+J44</f>
        <v>32400</v>
      </c>
    </row>
    <row r="27" spans="1:10" ht="12.75">
      <c r="A27" s="220" t="s">
        <v>168</v>
      </c>
      <c r="B27" s="113"/>
      <c r="C27" s="117"/>
      <c r="D27" s="405" t="s">
        <v>474</v>
      </c>
      <c r="E27" s="405"/>
      <c r="F27" s="149">
        <f>SUM(F28:F37)</f>
        <v>4100</v>
      </c>
      <c r="G27" s="149">
        <f>SUM(G28:G37)</f>
        <v>0</v>
      </c>
      <c r="H27" s="149">
        <f>SUM(H28:H37)</f>
        <v>4100</v>
      </c>
      <c r="I27" s="149">
        <f>SUM(I28:I37)</f>
        <v>0</v>
      </c>
      <c r="J27" s="149">
        <f>SUM(J28:J37)</f>
        <v>4100</v>
      </c>
    </row>
    <row r="28" spans="1:10" ht="12.75" customHeight="1">
      <c r="A28" s="220" t="s">
        <v>171</v>
      </c>
      <c r="B28" s="113"/>
      <c r="C28" s="131">
        <v>41</v>
      </c>
      <c r="D28" s="131">
        <v>637036</v>
      </c>
      <c r="E28" s="117" t="s">
        <v>475</v>
      </c>
      <c r="F28" s="121">
        <v>500</v>
      </c>
      <c r="G28" s="121"/>
      <c r="H28" s="121">
        <f>F28+G28</f>
        <v>500</v>
      </c>
      <c r="I28" s="121"/>
      <c r="J28" s="121">
        <f>H28+I28</f>
        <v>500</v>
      </c>
    </row>
    <row r="29" spans="1:10" ht="12.75">
      <c r="A29" s="220" t="s">
        <v>172</v>
      </c>
      <c r="B29" s="113"/>
      <c r="C29" s="131">
        <v>41</v>
      </c>
      <c r="D29" s="131">
        <v>633006</v>
      </c>
      <c r="E29" s="117" t="s">
        <v>476</v>
      </c>
      <c r="F29" s="121"/>
      <c r="G29" s="121"/>
      <c r="H29" s="121">
        <f aca="true" t="shared" si="0" ref="H29:H37">F29+G29</f>
        <v>0</v>
      </c>
      <c r="I29" s="121"/>
      <c r="J29" s="121">
        <f aca="true" t="shared" si="1" ref="J29:J37">H29+I29</f>
        <v>0</v>
      </c>
    </row>
    <row r="30" spans="1:10" ht="12.75">
      <c r="A30" s="220" t="s">
        <v>105</v>
      </c>
      <c r="B30" s="113"/>
      <c r="C30" s="131">
        <v>41</v>
      </c>
      <c r="D30" s="131">
        <v>637006</v>
      </c>
      <c r="E30" s="117" t="s">
        <v>273</v>
      </c>
      <c r="F30" s="121">
        <v>200</v>
      </c>
      <c r="G30" s="121"/>
      <c r="H30" s="121">
        <f t="shared" si="0"/>
        <v>200</v>
      </c>
      <c r="I30" s="121"/>
      <c r="J30" s="121">
        <f t="shared" si="1"/>
        <v>200</v>
      </c>
    </row>
    <row r="31" spans="1:10" ht="12.75">
      <c r="A31" s="220" t="s">
        <v>108</v>
      </c>
      <c r="B31" s="113"/>
      <c r="C31" s="131">
        <v>41</v>
      </c>
      <c r="D31" s="131">
        <v>637004</v>
      </c>
      <c r="E31" s="117" t="s">
        <v>477</v>
      </c>
      <c r="F31" s="121"/>
      <c r="G31" s="121"/>
      <c r="H31" s="121">
        <f t="shared" si="0"/>
        <v>0</v>
      </c>
      <c r="I31" s="121"/>
      <c r="J31" s="121">
        <f t="shared" si="1"/>
        <v>0</v>
      </c>
    </row>
    <row r="32" spans="1:10" ht="12.75">
      <c r="A32" s="220" t="s">
        <v>111</v>
      </c>
      <c r="B32" s="113"/>
      <c r="C32" s="131">
        <v>41</v>
      </c>
      <c r="D32" s="118">
        <v>614</v>
      </c>
      <c r="E32" s="117" t="s">
        <v>478</v>
      </c>
      <c r="F32" s="121">
        <v>500</v>
      </c>
      <c r="G32" s="121"/>
      <c r="H32" s="121">
        <f t="shared" si="0"/>
        <v>500</v>
      </c>
      <c r="I32" s="121"/>
      <c r="J32" s="121">
        <f t="shared" si="1"/>
        <v>500</v>
      </c>
    </row>
    <row r="33" spans="1:10" ht="12.75">
      <c r="A33" s="220" t="s">
        <v>113</v>
      </c>
      <c r="B33" s="113"/>
      <c r="C33" s="131">
        <v>41</v>
      </c>
      <c r="D33" s="118">
        <v>637006</v>
      </c>
      <c r="E33" s="117" t="s">
        <v>104</v>
      </c>
      <c r="F33" s="121">
        <v>200</v>
      </c>
      <c r="G33" s="121"/>
      <c r="H33" s="121">
        <f t="shared" si="0"/>
        <v>200</v>
      </c>
      <c r="I33" s="121"/>
      <c r="J33" s="121">
        <f t="shared" si="1"/>
        <v>200</v>
      </c>
    </row>
    <row r="34" spans="1:10" ht="12.75">
      <c r="A34" s="220" t="s">
        <v>115</v>
      </c>
      <c r="B34" s="113"/>
      <c r="C34" s="131">
        <v>41</v>
      </c>
      <c r="D34" s="118">
        <v>637003</v>
      </c>
      <c r="E34" s="117" t="s">
        <v>479</v>
      </c>
      <c r="F34" s="121">
        <v>200</v>
      </c>
      <c r="G34" s="121"/>
      <c r="H34" s="121">
        <f t="shared" si="0"/>
        <v>200</v>
      </c>
      <c r="I34" s="121"/>
      <c r="J34" s="121">
        <f t="shared" si="1"/>
        <v>200</v>
      </c>
    </row>
    <row r="35" spans="1:10" ht="12.75">
      <c r="A35" s="220" t="s">
        <v>117</v>
      </c>
      <c r="B35" s="113"/>
      <c r="C35" s="131">
        <v>41</v>
      </c>
      <c r="D35" s="118">
        <v>637004</v>
      </c>
      <c r="E35" s="117" t="s">
        <v>175</v>
      </c>
      <c r="F35" s="121">
        <v>2000</v>
      </c>
      <c r="G35" s="121"/>
      <c r="H35" s="121">
        <f t="shared" si="0"/>
        <v>2000</v>
      </c>
      <c r="I35" s="121"/>
      <c r="J35" s="121">
        <f t="shared" si="1"/>
        <v>2000</v>
      </c>
    </row>
    <row r="36" spans="1:10" ht="12.75">
      <c r="A36" s="220" t="s">
        <v>119</v>
      </c>
      <c r="B36" s="113"/>
      <c r="C36" s="131">
        <v>41</v>
      </c>
      <c r="D36" s="131">
        <v>637004</v>
      </c>
      <c r="E36" s="117" t="s">
        <v>480</v>
      </c>
      <c r="F36" s="121"/>
      <c r="G36" s="121"/>
      <c r="H36" s="121">
        <f t="shared" si="0"/>
        <v>0</v>
      </c>
      <c r="I36" s="121"/>
      <c r="J36" s="121">
        <f t="shared" si="1"/>
        <v>0</v>
      </c>
    </row>
    <row r="37" spans="1:10" ht="12.75">
      <c r="A37" s="220" t="s">
        <v>121</v>
      </c>
      <c r="B37" s="113"/>
      <c r="C37" s="131">
        <v>41</v>
      </c>
      <c r="D37" s="131">
        <v>637002</v>
      </c>
      <c r="E37" s="117" t="s">
        <v>481</v>
      </c>
      <c r="F37" s="121">
        <v>500</v>
      </c>
      <c r="G37" s="121"/>
      <c r="H37" s="121">
        <f t="shared" si="0"/>
        <v>500</v>
      </c>
      <c r="I37" s="121"/>
      <c r="J37" s="121">
        <f t="shared" si="1"/>
        <v>500</v>
      </c>
    </row>
    <row r="38" spans="1:10" ht="12.75">
      <c r="A38" s="220" t="s">
        <v>123</v>
      </c>
      <c r="B38" s="113"/>
      <c r="C38" s="117"/>
      <c r="D38" s="414" t="s">
        <v>482</v>
      </c>
      <c r="E38" s="414"/>
      <c r="F38" s="221">
        <f>SUM(F39:F43)</f>
        <v>25900</v>
      </c>
      <c r="G38" s="221">
        <f>SUM(G39:G43)</f>
        <v>0</v>
      </c>
      <c r="H38" s="221">
        <f>SUM(H39:H43)</f>
        <v>25900</v>
      </c>
      <c r="I38" s="221">
        <f>SUM(I39:I43)</f>
        <v>0</v>
      </c>
      <c r="J38" s="221">
        <f>SUM(J39:J43)</f>
        <v>25900</v>
      </c>
    </row>
    <row r="39" spans="1:10" ht="12.75">
      <c r="A39" s="220" t="s">
        <v>125</v>
      </c>
      <c r="B39" s="113"/>
      <c r="C39" s="117" t="s">
        <v>483</v>
      </c>
      <c r="D39" s="131">
        <v>637004</v>
      </c>
      <c r="E39" s="119" t="s">
        <v>477</v>
      </c>
      <c r="F39" s="121">
        <v>400</v>
      </c>
      <c r="G39" s="121"/>
      <c r="H39" s="121">
        <f>F39+G39</f>
        <v>400</v>
      </c>
      <c r="I39" s="121"/>
      <c r="J39" s="121">
        <f>H39+I39</f>
        <v>400</v>
      </c>
    </row>
    <row r="40" spans="1:10" ht="12.75">
      <c r="A40" s="220" t="s">
        <v>127</v>
      </c>
      <c r="B40" s="113"/>
      <c r="C40" s="117" t="s">
        <v>483</v>
      </c>
      <c r="D40" s="131">
        <v>637004</v>
      </c>
      <c r="E40" s="119" t="s">
        <v>480</v>
      </c>
      <c r="F40" s="121">
        <v>3600</v>
      </c>
      <c r="G40" s="121"/>
      <c r="H40" s="121">
        <f>F40+G40</f>
        <v>3600</v>
      </c>
      <c r="I40" s="121"/>
      <c r="J40" s="121">
        <f>H40+I40</f>
        <v>3600</v>
      </c>
    </row>
    <row r="41" spans="1:10" ht="12.75">
      <c r="A41" s="220" t="s">
        <v>129</v>
      </c>
      <c r="B41" s="113"/>
      <c r="C41" s="117" t="s">
        <v>483</v>
      </c>
      <c r="D41" s="131">
        <v>637002</v>
      </c>
      <c r="E41" s="119" t="s">
        <v>481</v>
      </c>
      <c r="F41" s="121">
        <v>16000</v>
      </c>
      <c r="G41" s="121"/>
      <c r="H41" s="121">
        <f>F41+G41</f>
        <v>16000</v>
      </c>
      <c r="I41" s="121"/>
      <c r="J41" s="121">
        <f>H41+I41</f>
        <v>16000</v>
      </c>
    </row>
    <row r="42" spans="1:10" ht="12.75">
      <c r="A42" s="220" t="s">
        <v>130</v>
      </c>
      <c r="B42" s="113"/>
      <c r="C42" s="117" t="s">
        <v>483</v>
      </c>
      <c r="D42" s="131">
        <v>637036</v>
      </c>
      <c r="E42" s="119" t="s">
        <v>333</v>
      </c>
      <c r="F42" s="121">
        <v>5000</v>
      </c>
      <c r="G42" s="121"/>
      <c r="H42" s="121">
        <f>F42+G42</f>
        <v>5000</v>
      </c>
      <c r="I42" s="121"/>
      <c r="J42" s="121">
        <f>H42+I42</f>
        <v>5000</v>
      </c>
    </row>
    <row r="43" spans="1:10" ht="12.75">
      <c r="A43" s="220" t="s">
        <v>217</v>
      </c>
      <c r="B43" s="113"/>
      <c r="C43" s="131">
        <v>41</v>
      </c>
      <c r="D43" s="131">
        <v>637006</v>
      </c>
      <c r="E43" s="119" t="s">
        <v>104</v>
      </c>
      <c r="F43" s="121">
        <v>900</v>
      </c>
      <c r="G43" s="121"/>
      <c r="H43" s="121">
        <f>F43+G43</f>
        <v>900</v>
      </c>
      <c r="I43" s="121"/>
      <c r="J43" s="121">
        <f>H43+I43</f>
        <v>900</v>
      </c>
    </row>
    <row r="44" spans="1:10" ht="12.75">
      <c r="A44" s="220" t="s">
        <v>132</v>
      </c>
      <c r="B44" s="113"/>
      <c r="C44" s="117"/>
      <c r="D44" s="405" t="s">
        <v>484</v>
      </c>
      <c r="E44" s="405"/>
      <c r="F44" s="149">
        <f>SUM(F45:F51)</f>
        <v>2400</v>
      </c>
      <c r="G44" s="149">
        <f>SUM(G45:G51)</f>
        <v>0</v>
      </c>
      <c r="H44" s="149">
        <f>SUM(H45:H51)</f>
        <v>2400</v>
      </c>
      <c r="I44" s="149">
        <f>SUM(I45:I51)</f>
        <v>0</v>
      </c>
      <c r="J44" s="149">
        <f>SUM(J45:J51)</f>
        <v>2400</v>
      </c>
    </row>
    <row r="45" spans="1:10" ht="12.75">
      <c r="A45" s="220" t="s">
        <v>218</v>
      </c>
      <c r="B45" s="113"/>
      <c r="C45" s="131">
        <v>41</v>
      </c>
      <c r="D45" s="131">
        <v>637004</v>
      </c>
      <c r="E45" s="117" t="s">
        <v>485</v>
      </c>
      <c r="F45" s="121"/>
      <c r="G45" s="121"/>
      <c r="H45" s="121">
        <f>F45+G45</f>
        <v>0</v>
      </c>
      <c r="I45" s="121"/>
      <c r="J45" s="121">
        <f>H45+I45</f>
        <v>0</v>
      </c>
    </row>
    <row r="46" spans="1:10" ht="12.75">
      <c r="A46" s="220" t="s">
        <v>133</v>
      </c>
      <c r="B46" s="113"/>
      <c r="C46" s="131">
        <v>41</v>
      </c>
      <c r="D46" s="131">
        <v>637003</v>
      </c>
      <c r="E46" s="117" t="s">
        <v>486</v>
      </c>
      <c r="F46" s="121">
        <v>100</v>
      </c>
      <c r="G46" s="121"/>
      <c r="H46" s="121">
        <f aca="true" t="shared" si="2" ref="H46:H51">F46+G46</f>
        <v>100</v>
      </c>
      <c r="I46" s="121"/>
      <c r="J46" s="121">
        <f aca="true" t="shared" si="3" ref="J46:J51">H46+I46</f>
        <v>100</v>
      </c>
    </row>
    <row r="47" spans="1:10" ht="12.75">
      <c r="A47" s="220" t="s">
        <v>134</v>
      </c>
      <c r="B47" s="113"/>
      <c r="C47" s="131">
        <v>41</v>
      </c>
      <c r="D47" s="131">
        <v>637036</v>
      </c>
      <c r="E47" s="117" t="s">
        <v>475</v>
      </c>
      <c r="F47" s="121">
        <v>300</v>
      </c>
      <c r="G47" s="121"/>
      <c r="H47" s="121">
        <f t="shared" si="2"/>
        <v>300</v>
      </c>
      <c r="I47" s="121"/>
      <c r="J47" s="121">
        <f t="shared" si="3"/>
        <v>300</v>
      </c>
    </row>
    <row r="48" spans="1:10" ht="12.75">
      <c r="A48" s="220" t="s">
        <v>220</v>
      </c>
      <c r="B48" s="113"/>
      <c r="C48" s="131">
        <v>41</v>
      </c>
      <c r="D48" s="131">
        <v>637027</v>
      </c>
      <c r="E48" s="117" t="s">
        <v>363</v>
      </c>
      <c r="F48" s="121">
        <v>500</v>
      </c>
      <c r="G48" s="121"/>
      <c r="H48" s="121">
        <f t="shared" si="2"/>
        <v>500</v>
      </c>
      <c r="I48" s="121"/>
      <c r="J48" s="121">
        <f t="shared" si="3"/>
        <v>500</v>
      </c>
    </row>
    <row r="49" spans="1:10" ht="12.75">
      <c r="A49" s="220" t="s">
        <v>221</v>
      </c>
      <c r="B49" s="113"/>
      <c r="C49" s="131">
        <v>41</v>
      </c>
      <c r="D49" s="131">
        <v>637004</v>
      </c>
      <c r="E49" s="117" t="s">
        <v>487</v>
      </c>
      <c r="F49" s="121">
        <v>1500</v>
      </c>
      <c r="G49" s="121"/>
      <c r="H49" s="121">
        <f t="shared" si="2"/>
        <v>1500</v>
      </c>
      <c r="I49" s="121"/>
      <c r="J49" s="121">
        <f t="shared" si="3"/>
        <v>1500</v>
      </c>
    </row>
    <row r="50" spans="1:10" ht="12.75">
      <c r="A50" s="220" t="s">
        <v>222</v>
      </c>
      <c r="B50" s="113"/>
      <c r="C50" s="131">
        <v>41</v>
      </c>
      <c r="D50" s="131">
        <v>633006</v>
      </c>
      <c r="E50" s="117" t="s">
        <v>104</v>
      </c>
      <c r="F50" s="121"/>
      <c r="G50" s="121"/>
      <c r="H50" s="121">
        <f t="shared" si="2"/>
        <v>0</v>
      </c>
      <c r="I50" s="121"/>
      <c r="J50" s="121">
        <f t="shared" si="3"/>
        <v>0</v>
      </c>
    </row>
    <row r="51" spans="1:10" ht="12.75">
      <c r="A51" s="220" t="s">
        <v>224</v>
      </c>
      <c r="B51" s="153"/>
      <c r="C51" s="154">
        <v>41</v>
      </c>
      <c r="D51" s="155" t="s">
        <v>488</v>
      </c>
      <c r="E51" s="155" t="s">
        <v>489</v>
      </c>
      <c r="F51" s="156"/>
      <c r="G51" s="156"/>
      <c r="H51" s="121">
        <f t="shared" si="2"/>
        <v>0</v>
      </c>
      <c r="I51" s="156"/>
      <c r="J51" s="121">
        <f t="shared" si="3"/>
        <v>0</v>
      </c>
    </row>
    <row r="52" spans="1:8" ht="12.75">
      <c r="A52" s="143"/>
      <c r="B52" s="143"/>
      <c r="C52" s="143"/>
      <c r="D52" s="143"/>
      <c r="E52" s="143"/>
      <c r="F52" s="222"/>
      <c r="G52" s="222"/>
      <c r="H52" s="222"/>
    </row>
    <row r="53" spans="1:8" ht="12.75">
      <c r="A53" s="143"/>
      <c r="B53" s="143"/>
      <c r="C53" s="143"/>
      <c r="D53" s="143"/>
      <c r="E53" s="143"/>
      <c r="F53" s="222"/>
      <c r="G53" s="222"/>
      <c r="H53" s="222"/>
    </row>
    <row r="54" spans="1:8" ht="12.75">
      <c r="A54" s="143"/>
      <c r="B54" s="143"/>
      <c r="C54" s="143"/>
      <c r="D54" s="143"/>
      <c r="E54" s="143"/>
      <c r="F54" s="222"/>
      <c r="G54" s="222"/>
      <c r="H54" s="222"/>
    </row>
    <row r="55" spans="1:8" ht="12.75">
      <c r="A55" s="143"/>
      <c r="B55" s="143"/>
      <c r="C55" s="143"/>
      <c r="D55" s="143"/>
      <c r="E55" s="143"/>
      <c r="F55" s="222"/>
      <c r="G55" s="222"/>
      <c r="H55" s="222"/>
    </row>
    <row r="56" spans="1:8" ht="12.75">
      <c r="A56" s="143"/>
      <c r="B56" s="143"/>
      <c r="C56" s="143"/>
      <c r="D56" s="143"/>
      <c r="E56" s="143"/>
      <c r="F56" s="222"/>
      <c r="G56" s="222"/>
      <c r="H56" s="222"/>
    </row>
    <row r="57" spans="1:8" ht="12.75">
      <c r="A57" s="143"/>
      <c r="B57" s="143"/>
      <c r="C57" s="143"/>
      <c r="D57" s="143"/>
      <c r="E57" s="143"/>
      <c r="F57" s="222"/>
      <c r="G57" s="222"/>
      <c r="H57" s="222"/>
    </row>
    <row r="58" spans="1:8" ht="12.75">
      <c r="A58" s="143"/>
      <c r="B58" s="143"/>
      <c r="C58" s="143"/>
      <c r="D58" s="143"/>
      <c r="E58" s="143"/>
      <c r="F58" s="222"/>
      <c r="G58" s="222"/>
      <c r="H58" s="222"/>
    </row>
    <row r="59" spans="1:8" ht="12.75">
      <c r="A59" s="143"/>
      <c r="B59" s="143"/>
      <c r="C59" s="143"/>
      <c r="D59" s="143"/>
      <c r="E59" s="143"/>
      <c r="F59" s="222"/>
      <c r="G59" s="222"/>
      <c r="H59" s="222"/>
    </row>
    <row r="60" spans="1:8" ht="12.75">
      <c r="A60" s="143"/>
      <c r="B60" s="143"/>
      <c r="C60" s="143"/>
      <c r="D60" s="143"/>
      <c r="E60" s="143"/>
      <c r="F60" s="222"/>
      <c r="G60" s="222"/>
      <c r="H60" s="222"/>
    </row>
    <row r="61" spans="1:8" ht="12.75">
      <c r="A61" s="143"/>
      <c r="B61" s="143"/>
      <c r="C61" s="143"/>
      <c r="D61" s="143"/>
      <c r="E61" s="143"/>
      <c r="F61" s="222"/>
      <c r="G61" s="222"/>
      <c r="H61" s="222"/>
    </row>
    <row r="62" spans="1:8" ht="12.75">
      <c r="A62" s="143"/>
      <c r="B62" s="143"/>
      <c r="C62" s="143"/>
      <c r="D62" s="143"/>
      <c r="E62" s="143"/>
      <c r="F62" s="222"/>
      <c r="G62" s="222"/>
      <c r="H62" s="222"/>
    </row>
    <row r="63" spans="1:8" ht="12.75">
      <c r="A63" s="143"/>
      <c r="B63" s="143"/>
      <c r="C63" s="143"/>
      <c r="D63" s="143"/>
      <c r="E63" s="143"/>
      <c r="F63" s="222"/>
      <c r="G63" s="222"/>
      <c r="H63" s="222"/>
    </row>
    <row r="64" spans="1:8" ht="12.75">
      <c r="A64" s="143"/>
      <c r="B64" s="143"/>
      <c r="C64" s="143"/>
      <c r="D64" s="143"/>
      <c r="E64" s="143"/>
      <c r="F64" s="222"/>
      <c r="G64" s="222"/>
      <c r="H64" s="222"/>
    </row>
    <row r="65" spans="1:8" ht="12.75">
      <c r="A65" s="143"/>
      <c r="B65" s="143"/>
      <c r="C65" s="143"/>
      <c r="D65" s="143"/>
      <c r="E65" s="143"/>
      <c r="F65" s="222"/>
      <c r="G65" s="222"/>
      <c r="H65" s="222"/>
    </row>
    <row r="66" spans="1:8" ht="12.75">
      <c r="A66" s="143"/>
      <c r="B66" s="143"/>
      <c r="C66" s="143"/>
      <c r="D66" s="143"/>
      <c r="E66" s="143"/>
      <c r="F66" s="222"/>
      <c r="G66" s="222"/>
      <c r="H66" s="222"/>
    </row>
    <row r="67" spans="1:8" ht="12.75">
      <c r="A67" s="143"/>
      <c r="B67" s="143"/>
      <c r="C67" s="143"/>
      <c r="D67" s="143"/>
      <c r="E67" s="143"/>
      <c r="F67" s="222"/>
      <c r="G67" s="222"/>
      <c r="H67" s="222"/>
    </row>
    <row r="68" spans="1:8" ht="12.75">
      <c r="A68" s="143"/>
      <c r="B68" s="143"/>
      <c r="C68" s="143"/>
      <c r="D68" s="143"/>
      <c r="E68" s="143"/>
      <c r="F68" s="222"/>
      <c r="G68" s="222"/>
      <c r="H68" s="222"/>
    </row>
    <row r="69" spans="1:8" ht="12.75">
      <c r="A69" s="143"/>
      <c r="B69" s="143"/>
      <c r="C69" s="143"/>
      <c r="D69" s="143"/>
      <c r="E69" s="143"/>
      <c r="F69" s="222"/>
      <c r="G69" s="222"/>
      <c r="H69" s="222"/>
    </row>
    <row r="70" spans="1:8" ht="12.75">
      <c r="A70" s="143"/>
      <c r="B70" s="143"/>
      <c r="C70" s="143"/>
      <c r="D70" s="143"/>
      <c r="E70" s="143"/>
      <c r="F70" s="222"/>
      <c r="G70" s="222"/>
      <c r="H70" s="222"/>
    </row>
    <row r="71" spans="1:8" ht="12.75">
      <c r="A71" s="143"/>
      <c r="B71" s="143"/>
      <c r="C71" s="143"/>
      <c r="D71" s="143"/>
      <c r="E71" s="143"/>
      <c r="F71" s="222"/>
      <c r="G71" s="222"/>
      <c r="H71" s="222"/>
    </row>
    <row r="72" spans="1:8" ht="12.75">
      <c r="A72" s="143"/>
      <c r="B72" s="143"/>
      <c r="C72" s="143"/>
      <c r="D72" s="143"/>
      <c r="E72" s="143"/>
      <c r="F72" s="222"/>
      <c r="G72" s="222"/>
      <c r="H72" s="222"/>
    </row>
    <row r="73" spans="1:8" ht="12.75">
      <c r="A73" s="143"/>
      <c r="B73" s="143"/>
      <c r="C73" s="143"/>
      <c r="D73" s="143"/>
      <c r="E73" s="143"/>
      <c r="F73" s="222"/>
      <c r="G73" s="222"/>
      <c r="H73" s="222"/>
    </row>
    <row r="74" spans="1:8" ht="12.75">
      <c r="A74" s="143"/>
      <c r="B74" s="143"/>
      <c r="C74" s="143"/>
      <c r="D74" s="143"/>
      <c r="E74" s="143"/>
      <c r="F74" s="222"/>
      <c r="G74" s="222"/>
      <c r="H74" s="222"/>
    </row>
    <row r="75" spans="1:8" ht="12.75">
      <c r="A75" s="143"/>
      <c r="B75" s="143"/>
      <c r="C75" s="143"/>
      <c r="D75" s="143"/>
      <c r="E75" s="143"/>
      <c r="F75" s="222"/>
      <c r="G75" s="222"/>
      <c r="H75" s="222"/>
    </row>
    <row r="76" spans="1:8" ht="12.75">
      <c r="A76" s="143"/>
      <c r="B76" s="143"/>
      <c r="C76" s="143"/>
      <c r="D76" s="143"/>
      <c r="E76" s="143"/>
      <c r="F76" s="222"/>
      <c r="G76" s="222"/>
      <c r="H76" s="222"/>
    </row>
    <row r="77" spans="1:8" ht="12.75">
      <c r="A77" s="143"/>
      <c r="B77" s="143"/>
      <c r="C77" s="143"/>
      <c r="D77" s="143"/>
      <c r="E77" s="143"/>
      <c r="F77" s="222"/>
      <c r="G77" s="222"/>
      <c r="H77" s="222"/>
    </row>
    <row r="78" spans="1:8" ht="12.75">
      <c r="A78" s="143"/>
      <c r="B78" s="143"/>
      <c r="C78" s="143"/>
      <c r="D78" s="143"/>
      <c r="E78" s="143"/>
      <c r="F78" s="222"/>
      <c r="G78" s="222"/>
      <c r="H78" s="222"/>
    </row>
    <row r="79" spans="1:8" ht="12.75">
      <c r="A79" s="143"/>
      <c r="B79" s="143"/>
      <c r="C79" s="143"/>
      <c r="D79" s="143"/>
      <c r="E79" s="143"/>
      <c r="F79" s="222"/>
      <c r="G79" s="222"/>
      <c r="H79" s="222"/>
    </row>
    <row r="80" spans="1:8" ht="12.75">
      <c r="A80" s="143"/>
      <c r="B80" s="143"/>
      <c r="C80" s="143"/>
      <c r="D80" s="143"/>
      <c r="E80" s="143"/>
      <c r="F80" s="222"/>
      <c r="G80" s="222"/>
      <c r="H80" s="222"/>
    </row>
    <row r="81" spans="1:8" ht="12.75">
      <c r="A81" s="143"/>
      <c r="B81" s="143"/>
      <c r="C81" s="143"/>
      <c r="D81" s="143"/>
      <c r="E81" s="143"/>
      <c r="F81" s="222"/>
      <c r="G81" s="222"/>
      <c r="H81" s="222"/>
    </row>
    <row r="82" spans="1:8" ht="12.75">
      <c r="A82" s="143"/>
      <c r="B82" s="143"/>
      <c r="C82" s="143"/>
      <c r="D82" s="143"/>
      <c r="E82" s="143"/>
      <c r="F82" s="222"/>
      <c r="G82" s="222"/>
      <c r="H82" s="222"/>
    </row>
    <row r="83" spans="1:8" ht="12.75">
      <c r="A83" s="143"/>
      <c r="B83" s="143"/>
      <c r="C83" s="143"/>
      <c r="D83" s="143"/>
      <c r="E83" s="143"/>
      <c r="F83" s="222"/>
      <c r="G83" s="222"/>
      <c r="H83" s="222"/>
    </row>
    <row r="84" spans="1:8" ht="12.75">
      <c r="A84" s="143"/>
      <c r="B84" s="143"/>
      <c r="C84" s="143"/>
      <c r="D84" s="143"/>
      <c r="E84" s="143"/>
      <c r="F84" s="222"/>
      <c r="G84" s="222"/>
      <c r="H84" s="222"/>
    </row>
    <row r="85" spans="1:8" ht="12.75">
      <c r="A85" s="143"/>
      <c r="B85" s="143"/>
      <c r="C85" s="143"/>
      <c r="D85" s="143"/>
      <c r="E85" s="143"/>
      <c r="F85" s="222"/>
      <c r="G85" s="222"/>
      <c r="H85" s="222"/>
    </row>
    <row r="86" spans="1:8" ht="12.75">
      <c r="A86" s="143"/>
      <c r="B86" s="143"/>
      <c r="C86" s="143"/>
      <c r="D86" s="143"/>
      <c r="E86" s="143"/>
      <c r="F86" s="222"/>
      <c r="G86" s="222"/>
      <c r="H86" s="222"/>
    </row>
    <row r="87" spans="1:8" ht="12.75">
      <c r="A87" s="143"/>
      <c r="B87" s="143"/>
      <c r="C87" s="143"/>
      <c r="D87" s="143"/>
      <c r="E87" s="143"/>
      <c r="F87" s="222"/>
      <c r="G87" s="222"/>
      <c r="H87" s="222"/>
    </row>
    <row r="88" spans="1:8" ht="12.75">
      <c r="A88" s="143"/>
      <c r="B88" s="143"/>
      <c r="C88" s="143"/>
      <c r="D88" s="143"/>
      <c r="E88" s="143"/>
      <c r="F88" s="222"/>
      <c r="G88" s="222"/>
      <c r="H88" s="222"/>
    </row>
    <row r="89" spans="1:8" ht="12.75">
      <c r="A89" s="143"/>
      <c r="B89" s="143"/>
      <c r="C89" s="143"/>
      <c r="D89" s="143"/>
      <c r="E89" s="143"/>
      <c r="F89" s="222"/>
      <c r="G89" s="222"/>
      <c r="H89" s="222"/>
    </row>
    <row r="90" spans="1:8" ht="12.75">
      <c r="A90" s="143"/>
      <c r="B90" s="143"/>
      <c r="C90" s="143"/>
      <c r="D90" s="143"/>
      <c r="E90" s="143"/>
      <c r="F90" s="222"/>
      <c r="G90" s="222"/>
      <c r="H90" s="222"/>
    </row>
    <row r="91" spans="1:8" ht="12.75">
      <c r="A91" s="143"/>
      <c r="B91" s="143"/>
      <c r="C91" s="143"/>
      <c r="D91" s="143"/>
      <c r="E91" s="143"/>
      <c r="F91" s="222"/>
      <c r="G91" s="222"/>
      <c r="H91" s="222"/>
    </row>
    <row r="92" spans="1:8" ht="12.75">
      <c r="A92" s="143"/>
      <c r="B92" s="143"/>
      <c r="C92" s="143"/>
      <c r="D92" s="143"/>
      <c r="E92" s="143"/>
      <c r="F92" s="222"/>
      <c r="G92" s="222"/>
      <c r="H92" s="222"/>
    </row>
    <row r="93" spans="1:8" ht="12.75">
      <c r="A93" s="143"/>
      <c r="B93" s="143"/>
      <c r="C93" s="143"/>
      <c r="D93" s="143"/>
      <c r="E93" s="143"/>
      <c r="F93" s="222"/>
      <c r="G93" s="222"/>
      <c r="H93" s="222"/>
    </row>
    <row r="94" spans="1:8" ht="12.75">
      <c r="A94" s="143"/>
      <c r="B94" s="143"/>
      <c r="C94" s="143"/>
      <c r="D94" s="143"/>
      <c r="E94" s="143"/>
      <c r="F94" s="222"/>
      <c r="G94" s="222"/>
      <c r="H94" s="222"/>
    </row>
    <row r="95" spans="1:8" ht="12.75">
      <c r="A95" s="143"/>
      <c r="B95" s="143"/>
      <c r="C95" s="143"/>
      <c r="D95" s="143"/>
      <c r="E95" s="143"/>
      <c r="F95" s="222"/>
      <c r="G95" s="222"/>
      <c r="H95" s="222"/>
    </row>
    <row r="96" spans="1:8" ht="12.75">
      <c r="A96" s="143"/>
      <c r="B96" s="143"/>
      <c r="C96" s="143"/>
      <c r="D96" s="143"/>
      <c r="E96" s="143"/>
      <c r="F96" s="222"/>
      <c r="G96" s="222"/>
      <c r="H96" s="222"/>
    </row>
    <row r="97" spans="1:8" ht="12.75">
      <c r="A97" s="143"/>
      <c r="B97" s="143"/>
      <c r="C97" s="143"/>
      <c r="D97" s="143"/>
      <c r="E97" s="143"/>
      <c r="F97" s="222"/>
      <c r="G97" s="222"/>
      <c r="H97" s="222"/>
    </row>
    <row r="98" spans="1:8" ht="12.75">
      <c r="A98" s="143"/>
      <c r="B98" s="143"/>
      <c r="C98" s="143"/>
      <c r="D98" s="143"/>
      <c r="E98" s="143"/>
      <c r="F98" s="222"/>
      <c r="G98" s="222"/>
      <c r="H98" s="222"/>
    </row>
    <row r="99" spans="1:8" ht="12.75">
      <c r="A99" s="143"/>
      <c r="B99" s="143"/>
      <c r="C99" s="143"/>
      <c r="D99" s="143"/>
      <c r="E99" s="143"/>
      <c r="F99" s="222"/>
      <c r="G99" s="222"/>
      <c r="H99" s="222"/>
    </row>
    <row r="100" spans="1:8" ht="12.75">
      <c r="A100" s="143"/>
      <c r="B100" s="143"/>
      <c r="C100" s="143"/>
      <c r="D100" s="143"/>
      <c r="E100" s="143"/>
      <c r="F100" s="222"/>
      <c r="G100" s="222"/>
      <c r="H100" s="222"/>
    </row>
    <row r="101" spans="1:8" ht="12.75">
      <c r="A101" s="143"/>
      <c r="B101" s="143"/>
      <c r="C101" s="143"/>
      <c r="D101" s="143"/>
      <c r="E101" s="143"/>
      <c r="F101" s="222"/>
      <c r="G101" s="222"/>
      <c r="H101" s="222"/>
    </row>
    <row r="102" spans="1:8" ht="12.75">
      <c r="A102" s="143"/>
      <c r="B102" s="143"/>
      <c r="C102" s="143"/>
      <c r="D102" s="143"/>
      <c r="E102" s="143"/>
      <c r="F102" s="222"/>
      <c r="G102" s="222"/>
      <c r="H102" s="222"/>
    </row>
    <row r="103" spans="1:8" ht="12.75">
      <c r="A103" s="143"/>
      <c r="B103" s="143"/>
      <c r="C103" s="143"/>
      <c r="D103" s="143"/>
      <c r="E103" s="143"/>
      <c r="F103" s="222"/>
      <c r="G103" s="222"/>
      <c r="H103" s="222"/>
    </row>
    <row r="104" spans="1:8" ht="12.75">
      <c r="A104" s="143"/>
      <c r="B104" s="143"/>
      <c r="C104" s="143"/>
      <c r="D104" s="143"/>
      <c r="E104" s="143"/>
      <c r="F104" s="222"/>
      <c r="G104" s="222"/>
      <c r="H104" s="222"/>
    </row>
    <row r="105" spans="1:8" ht="12.75">
      <c r="A105" s="143"/>
      <c r="B105" s="143"/>
      <c r="C105" s="143"/>
      <c r="D105" s="143"/>
      <c r="E105" s="143"/>
      <c r="F105" s="222"/>
      <c r="G105" s="222"/>
      <c r="H105" s="222"/>
    </row>
    <row r="106" spans="1:8" ht="12.75">
      <c r="A106" s="143"/>
      <c r="B106" s="143"/>
      <c r="C106" s="143"/>
      <c r="D106" s="143"/>
      <c r="E106" s="143"/>
      <c r="F106" s="222"/>
      <c r="G106" s="222"/>
      <c r="H106" s="222"/>
    </row>
    <row r="107" spans="1:8" ht="12.75">
      <c r="A107" s="143"/>
      <c r="B107" s="143"/>
      <c r="C107" s="143"/>
      <c r="D107" s="143"/>
      <c r="E107" s="143"/>
      <c r="F107" s="222"/>
      <c r="G107" s="222"/>
      <c r="H107" s="222"/>
    </row>
    <row r="108" spans="1:8" ht="12.75">
      <c r="A108" s="143"/>
      <c r="B108" s="143"/>
      <c r="C108" s="143"/>
      <c r="D108" s="143"/>
      <c r="E108" s="143"/>
      <c r="F108" s="222"/>
      <c r="G108" s="222"/>
      <c r="H108" s="222"/>
    </row>
    <row r="109" spans="1:8" ht="12.75">
      <c r="A109" s="143"/>
      <c r="B109" s="143"/>
      <c r="C109" s="143"/>
      <c r="D109" s="143"/>
      <c r="E109" s="143"/>
      <c r="F109" s="222"/>
      <c r="G109" s="222"/>
      <c r="H109" s="222"/>
    </row>
    <row r="110" spans="1:8" ht="12.75">
      <c r="A110" s="143"/>
      <c r="B110" s="143"/>
      <c r="C110" s="143"/>
      <c r="D110" s="143"/>
      <c r="E110" s="143"/>
      <c r="F110" s="222"/>
      <c r="G110" s="222"/>
      <c r="H110" s="222"/>
    </row>
    <row r="111" spans="1:8" ht="12.75">
      <c r="A111" s="143"/>
      <c r="B111" s="143"/>
      <c r="C111" s="143"/>
      <c r="D111" s="143"/>
      <c r="E111" s="143"/>
      <c r="F111" s="222"/>
      <c r="G111" s="222"/>
      <c r="H111" s="222"/>
    </row>
    <row r="112" spans="1:8" ht="12.75">
      <c r="A112" s="143"/>
      <c r="B112" s="143"/>
      <c r="C112" s="143"/>
      <c r="D112" s="143"/>
      <c r="E112" s="143"/>
      <c r="F112" s="222"/>
      <c r="G112" s="222"/>
      <c r="H112" s="222"/>
    </row>
    <row r="113" spans="1:8" ht="12.75">
      <c r="A113" s="143"/>
      <c r="B113" s="143"/>
      <c r="C113" s="143"/>
      <c r="D113" s="143"/>
      <c r="E113" s="143"/>
      <c r="F113" s="222"/>
      <c r="G113" s="222"/>
      <c r="H113" s="222"/>
    </row>
    <row r="114" spans="1:8" ht="12.75">
      <c r="A114" s="143"/>
      <c r="B114" s="143"/>
      <c r="C114" s="143"/>
      <c r="D114" s="143"/>
      <c r="E114" s="143"/>
      <c r="F114" s="222"/>
      <c r="G114" s="222"/>
      <c r="H114" s="222"/>
    </row>
    <row r="115" spans="1:8" ht="12.75">
      <c r="A115" s="143"/>
      <c r="B115" s="143"/>
      <c r="C115" s="143"/>
      <c r="D115" s="143"/>
      <c r="E115" s="143"/>
      <c r="F115" s="222"/>
      <c r="G115" s="222"/>
      <c r="H115" s="222"/>
    </row>
    <row r="116" spans="1:8" ht="12.75">
      <c r="A116" s="143"/>
      <c r="B116" s="143"/>
      <c r="C116" s="143"/>
      <c r="D116" s="143"/>
      <c r="E116" s="143"/>
      <c r="F116" s="222"/>
      <c r="G116" s="222"/>
      <c r="H116" s="222"/>
    </row>
    <row r="117" spans="1:8" ht="12.75">
      <c r="A117" s="143"/>
      <c r="B117" s="143"/>
      <c r="C117" s="143"/>
      <c r="D117" s="143"/>
      <c r="E117" s="143"/>
      <c r="F117" s="222"/>
      <c r="G117" s="222"/>
      <c r="H117" s="222"/>
    </row>
    <row r="118" spans="1:8" ht="12.75">
      <c r="A118" s="143"/>
      <c r="B118" s="143"/>
      <c r="C118" s="143"/>
      <c r="D118" s="143"/>
      <c r="E118" s="143"/>
      <c r="F118" s="222"/>
      <c r="G118" s="222"/>
      <c r="H118" s="222"/>
    </row>
    <row r="119" spans="1:8" ht="12.75">
      <c r="A119" s="143"/>
      <c r="B119" s="143"/>
      <c r="C119" s="143"/>
      <c r="D119" s="143"/>
      <c r="E119" s="143"/>
      <c r="F119" s="222"/>
      <c r="G119" s="222"/>
      <c r="H119" s="222"/>
    </row>
    <row r="120" spans="1:8" ht="12.75">
      <c r="A120" s="143"/>
      <c r="B120" s="143"/>
      <c r="C120" s="143"/>
      <c r="D120" s="143"/>
      <c r="E120" s="143"/>
      <c r="F120" s="222"/>
      <c r="G120" s="222"/>
      <c r="H120" s="222"/>
    </row>
    <row r="121" spans="1:8" ht="12.75">
      <c r="A121" s="143"/>
      <c r="B121" s="143"/>
      <c r="C121" s="143"/>
      <c r="D121" s="143"/>
      <c r="E121" s="143"/>
      <c r="F121" s="222"/>
      <c r="G121" s="222"/>
      <c r="H121" s="222"/>
    </row>
    <row r="122" spans="1:8" ht="12.75">
      <c r="A122" s="143"/>
      <c r="B122" s="143"/>
      <c r="C122" s="143"/>
      <c r="D122" s="143"/>
      <c r="E122" s="143"/>
      <c r="F122" s="222"/>
      <c r="G122" s="222"/>
      <c r="H122" s="222"/>
    </row>
    <row r="123" spans="1:8" ht="12.75">
      <c r="A123" s="143"/>
      <c r="B123" s="143"/>
      <c r="C123" s="143"/>
      <c r="D123" s="143"/>
      <c r="E123" s="143"/>
      <c r="F123" s="222"/>
      <c r="G123" s="222"/>
      <c r="H123" s="222"/>
    </row>
    <row r="124" spans="1:8" ht="12.75">
      <c r="A124" s="143"/>
      <c r="B124" s="143"/>
      <c r="C124" s="143"/>
      <c r="D124" s="143"/>
      <c r="E124" s="143"/>
      <c r="F124" s="222"/>
      <c r="G124" s="222"/>
      <c r="H124" s="222"/>
    </row>
    <row r="125" spans="1:8" ht="12.75">
      <c r="A125" s="143"/>
      <c r="B125" s="143"/>
      <c r="C125" s="143"/>
      <c r="D125" s="143"/>
      <c r="E125" s="143"/>
      <c r="F125" s="222"/>
      <c r="G125" s="222"/>
      <c r="H125" s="222"/>
    </row>
    <row r="126" spans="1:8" ht="12.75">
      <c r="A126" s="143"/>
      <c r="B126" s="143"/>
      <c r="C126" s="143"/>
      <c r="D126" s="143"/>
      <c r="E126" s="143"/>
      <c r="F126" s="222"/>
      <c r="G126" s="222"/>
      <c r="H126" s="222"/>
    </row>
    <row r="127" spans="1:8" ht="12.75">
      <c r="A127" s="143"/>
      <c r="B127" s="143"/>
      <c r="C127" s="143"/>
      <c r="D127" s="143"/>
      <c r="E127" s="143"/>
      <c r="F127" s="222"/>
      <c r="G127" s="222"/>
      <c r="H127" s="222"/>
    </row>
    <row r="128" spans="1:8" ht="12.75">
      <c r="A128" s="143"/>
      <c r="B128" s="143"/>
      <c r="C128" s="143"/>
      <c r="D128" s="143"/>
      <c r="E128" s="143"/>
      <c r="F128" s="222"/>
      <c r="G128" s="222"/>
      <c r="H128" s="222"/>
    </row>
    <row r="129" spans="1:8" ht="12.75">
      <c r="A129" s="143"/>
      <c r="B129" s="143"/>
      <c r="C129" s="143"/>
      <c r="D129" s="143"/>
      <c r="E129" s="143"/>
      <c r="F129" s="222"/>
      <c r="G129" s="222"/>
      <c r="H129" s="222"/>
    </row>
    <row r="130" spans="1:8" ht="12.75">
      <c r="A130" s="143"/>
      <c r="B130" s="143"/>
      <c r="C130" s="143"/>
      <c r="D130" s="143"/>
      <c r="E130" s="143"/>
      <c r="F130" s="222"/>
      <c r="G130" s="222"/>
      <c r="H130" s="222"/>
    </row>
    <row r="131" spans="1:8" ht="12.75">
      <c r="A131" s="143"/>
      <c r="B131" s="143"/>
      <c r="C131" s="143"/>
      <c r="D131" s="143"/>
      <c r="E131" s="143"/>
      <c r="F131" s="222"/>
      <c r="G131" s="222"/>
      <c r="H131" s="222"/>
    </row>
    <row r="132" spans="1:8" ht="12.75">
      <c r="A132" s="143"/>
      <c r="B132" s="143"/>
      <c r="C132" s="143"/>
      <c r="D132" s="143"/>
      <c r="E132" s="143"/>
      <c r="F132" s="222"/>
      <c r="G132" s="222"/>
      <c r="H132" s="222"/>
    </row>
    <row r="133" spans="1:8" ht="12.75">
      <c r="A133" s="143"/>
      <c r="B133" s="143"/>
      <c r="C133" s="143"/>
      <c r="D133" s="143"/>
      <c r="E133" s="143"/>
      <c r="F133" s="222"/>
      <c r="G133" s="222"/>
      <c r="H133" s="222"/>
    </row>
    <row r="134" spans="1:8" ht="12.75">
      <c r="A134" s="143"/>
      <c r="B134" s="143"/>
      <c r="C134" s="143"/>
      <c r="D134" s="143"/>
      <c r="E134" s="143"/>
      <c r="F134" s="222"/>
      <c r="G134" s="222"/>
      <c r="H134" s="222"/>
    </row>
    <row r="135" spans="1:8" ht="12.75">
      <c r="A135" s="143"/>
      <c r="B135" s="143"/>
      <c r="C135" s="143"/>
      <c r="D135" s="143"/>
      <c r="E135" s="143"/>
      <c r="F135" s="222"/>
      <c r="G135" s="222"/>
      <c r="H135" s="222"/>
    </row>
    <row r="136" spans="1:8" ht="12.75">
      <c r="A136" s="143"/>
      <c r="B136" s="143"/>
      <c r="C136" s="143"/>
      <c r="D136" s="143"/>
      <c r="E136" s="143"/>
      <c r="F136" s="222"/>
      <c r="G136" s="222"/>
      <c r="H136" s="222"/>
    </row>
    <row r="137" spans="1:8" ht="12.75">
      <c r="A137" s="143"/>
      <c r="B137" s="143"/>
      <c r="C137" s="143"/>
      <c r="D137" s="143"/>
      <c r="E137" s="143"/>
      <c r="F137" s="222"/>
      <c r="G137" s="222"/>
      <c r="H137" s="222"/>
    </row>
    <row r="138" spans="1:8" ht="12.75">
      <c r="A138" s="143"/>
      <c r="B138" s="143"/>
      <c r="C138" s="143"/>
      <c r="D138" s="143"/>
      <c r="E138" s="143"/>
      <c r="F138" s="222"/>
      <c r="G138" s="222"/>
      <c r="H138" s="222"/>
    </row>
    <row r="139" spans="1:8" ht="12.75">
      <c r="A139" s="143"/>
      <c r="B139" s="143"/>
      <c r="C139" s="143"/>
      <c r="D139" s="143"/>
      <c r="E139" s="143"/>
      <c r="F139" s="222"/>
      <c r="G139" s="222"/>
      <c r="H139" s="222"/>
    </row>
    <row r="140" spans="1:8" ht="12.75">
      <c r="A140" s="143"/>
      <c r="B140" s="143"/>
      <c r="C140" s="143"/>
      <c r="D140" s="143"/>
      <c r="E140" s="143"/>
      <c r="F140" s="222"/>
      <c r="G140" s="222"/>
      <c r="H140" s="222"/>
    </row>
    <row r="141" spans="1:8" ht="12.75">
      <c r="A141" s="143"/>
      <c r="B141" s="143"/>
      <c r="C141" s="143"/>
      <c r="D141" s="143"/>
      <c r="E141" s="143"/>
      <c r="F141" s="222"/>
      <c r="G141" s="222"/>
      <c r="H141" s="222"/>
    </row>
    <row r="142" spans="1:8" ht="12.75">
      <c r="A142" s="143"/>
      <c r="B142" s="143"/>
      <c r="C142" s="143"/>
      <c r="D142" s="143"/>
      <c r="E142" s="143"/>
      <c r="F142" s="222"/>
      <c r="G142" s="222"/>
      <c r="H142" s="222"/>
    </row>
    <row r="143" spans="1:8" ht="12.75">
      <c r="A143" s="143"/>
      <c r="B143" s="143"/>
      <c r="C143" s="143"/>
      <c r="D143" s="143"/>
      <c r="E143" s="143"/>
      <c r="F143" s="222"/>
      <c r="G143" s="222"/>
      <c r="H143" s="222"/>
    </row>
    <row r="144" spans="1:8" ht="12.75">
      <c r="A144" s="143"/>
      <c r="B144" s="143"/>
      <c r="C144" s="143"/>
      <c r="D144" s="143"/>
      <c r="E144" s="143"/>
      <c r="F144" s="222"/>
      <c r="G144" s="222"/>
      <c r="H144" s="222"/>
    </row>
    <row r="145" spans="1:8" ht="12.75">
      <c r="A145" s="143"/>
      <c r="B145" s="143"/>
      <c r="C145" s="143"/>
      <c r="D145" s="143"/>
      <c r="E145" s="143"/>
      <c r="F145" s="222"/>
      <c r="G145" s="222"/>
      <c r="H145" s="222"/>
    </row>
    <row r="146" spans="1:8" ht="12.75">
      <c r="A146" s="143"/>
      <c r="B146" s="143"/>
      <c r="C146" s="143"/>
      <c r="D146" s="143"/>
      <c r="E146" s="143"/>
      <c r="F146" s="222"/>
      <c r="G146" s="222"/>
      <c r="H146" s="222"/>
    </row>
    <row r="147" spans="1:8" ht="12.75">
      <c r="A147" s="143"/>
      <c r="B147" s="143"/>
      <c r="C147" s="143"/>
      <c r="D147" s="143"/>
      <c r="E147" s="143"/>
      <c r="F147" s="222"/>
      <c r="G147" s="222"/>
      <c r="H147" s="222"/>
    </row>
    <row r="148" spans="1:8" ht="12.75">
      <c r="A148" s="143"/>
      <c r="B148" s="143"/>
      <c r="C148" s="143"/>
      <c r="D148" s="143"/>
      <c r="E148" s="143"/>
      <c r="F148" s="222"/>
      <c r="G148" s="222"/>
      <c r="H148" s="222"/>
    </row>
    <row r="149" spans="1:8" ht="12.75">
      <c r="A149" s="143"/>
      <c r="B149" s="143"/>
      <c r="C149" s="143"/>
      <c r="D149" s="143"/>
      <c r="E149" s="143"/>
      <c r="F149" s="222"/>
      <c r="G149" s="222"/>
      <c r="H149" s="222"/>
    </row>
    <row r="150" spans="1:8" ht="12.75">
      <c r="A150" s="143"/>
      <c r="B150" s="143"/>
      <c r="C150" s="143"/>
      <c r="D150" s="143"/>
      <c r="E150" s="143"/>
      <c r="F150" s="222"/>
      <c r="G150" s="222"/>
      <c r="H150" s="222"/>
    </row>
    <row r="151" spans="1:8" ht="12.75">
      <c r="A151" s="143"/>
      <c r="B151" s="143"/>
      <c r="C151" s="143"/>
      <c r="D151" s="143"/>
      <c r="E151" s="143"/>
      <c r="F151" s="222"/>
      <c r="G151" s="222"/>
      <c r="H151" s="222"/>
    </row>
    <row r="152" spans="1:8" ht="12.75">
      <c r="A152" s="143"/>
      <c r="B152" s="143"/>
      <c r="C152" s="143"/>
      <c r="D152" s="143"/>
      <c r="E152" s="143"/>
      <c r="F152" s="222"/>
      <c r="G152" s="222"/>
      <c r="H152" s="222"/>
    </row>
    <row r="153" spans="1:8" ht="12.75">
      <c r="A153" s="143"/>
      <c r="B153" s="143"/>
      <c r="C153" s="143"/>
      <c r="D153" s="143"/>
      <c r="E153" s="143"/>
      <c r="F153" s="222"/>
      <c r="G153" s="222"/>
      <c r="H153" s="222"/>
    </row>
    <row r="154" spans="1:8" ht="12.75">
      <c r="A154" s="143"/>
      <c r="B154" s="143"/>
      <c r="C154" s="143"/>
      <c r="D154" s="143"/>
      <c r="E154" s="143"/>
      <c r="F154" s="222"/>
      <c r="G154" s="222"/>
      <c r="H154" s="222"/>
    </row>
    <row r="155" spans="1:8" ht="12.75">
      <c r="A155" s="143"/>
      <c r="B155" s="143"/>
      <c r="C155" s="143"/>
      <c r="D155" s="143"/>
      <c r="E155" s="143"/>
      <c r="F155" s="222"/>
      <c r="G155" s="222"/>
      <c r="H155" s="222"/>
    </row>
    <row r="156" spans="1:8" ht="12.75">
      <c r="A156" s="143"/>
      <c r="B156" s="143"/>
      <c r="C156" s="143"/>
      <c r="D156" s="143"/>
      <c r="E156" s="143"/>
      <c r="F156" s="222"/>
      <c r="G156" s="222"/>
      <c r="H156" s="222"/>
    </row>
    <row r="157" spans="1:8" ht="12.75">
      <c r="A157" s="143"/>
      <c r="B157" s="143"/>
      <c r="C157" s="143"/>
      <c r="D157" s="143"/>
      <c r="E157" s="143"/>
      <c r="F157" s="222"/>
      <c r="G157" s="222"/>
      <c r="H157" s="222"/>
    </row>
    <row r="158" spans="1:8" ht="12.75">
      <c r="A158" s="143"/>
      <c r="B158" s="143"/>
      <c r="C158" s="143"/>
      <c r="D158" s="143"/>
      <c r="E158" s="143"/>
      <c r="F158" s="222"/>
      <c r="G158" s="222"/>
      <c r="H158" s="222"/>
    </row>
    <row r="159" spans="1:8" ht="12.75">
      <c r="A159" s="143"/>
      <c r="B159" s="143"/>
      <c r="C159" s="143"/>
      <c r="D159" s="143"/>
      <c r="E159" s="143"/>
      <c r="F159" s="222"/>
      <c r="G159" s="222"/>
      <c r="H159" s="222"/>
    </row>
    <row r="160" spans="6:8" ht="12.75">
      <c r="F160" s="223"/>
      <c r="G160" s="223"/>
      <c r="H160" s="223"/>
    </row>
    <row r="161" spans="6:8" ht="12.75">
      <c r="F161" s="223"/>
      <c r="G161" s="223"/>
      <c r="H161" s="223"/>
    </row>
    <row r="162" spans="6:8" ht="12.75">
      <c r="F162" s="223"/>
      <c r="G162" s="223"/>
      <c r="H162" s="223"/>
    </row>
    <row r="163" spans="6:8" ht="12.75">
      <c r="F163" s="223"/>
      <c r="G163" s="223"/>
      <c r="H163" s="223"/>
    </row>
    <row r="164" spans="6:8" ht="12.75">
      <c r="F164" s="223"/>
      <c r="G164" s="223"/>
      <c r="H164" s="223"/>
    </row>
    <row r="165" spans="6:8" ht="12.75">
      <c r="F165" s="223"/>
      <c r="G165" s="223"/>
      <c r="H165" s="223"/>
    </row>
    <row r="166" spans="6:8" ht="12.75">
      <c r="F166" s="223"/>
      <c r="G166" s="223"/>
      <c r="H166" s="223"/>
    </row>
    <row r="167" spans="6:8" ht="12.75">
      <c r="F167" s="223"/>
      <c r="G167" s="223"/>
      <c r="H167" s="223"/>
    </row>
    <row r="168" spans="6:8" ht="12.75">
      <c r="F168" s="223"/>
      <c r="G168" s="223"/>
      <c r="H168" s="223"/>
    </row>
    <row r="169" spans="6:8" ht="12.75">
      <c r="F169" s="223"/>
      <c r="G169" s="223"/>
      <c r="H169" s="223"/>
    </row>
    <row r="170" spans="6:8" ht="12.75">
      <c r="F170" s="223"/>
      <c r="G170" s="223"/>
      <c r="H170" s="223"/>
    </row>
    <row r="171" spans="6:8" ht="12.75">
      <c r="F171" s="223"/>
      <c r="G171" s="223"/>
      <c r="H171" s="223"/>
    </row>
    <row r="172" spans="6:8" ht="12.75">
      <c r="F172" s="223"/>
      <c r="G172" s="223"/>
      <c r="H172" s="223"/>
    </row>
    <row r="173" spans="6:8" ht="12.75">
      <c r="F173" s="223"/>
      <c r="G173" s="223"/>
      <c r="H173" s="223"/>
    </row>
    <row r="174" spans="6:8" ht="12.75">
      <c r="F174" s="223"/>
      <c r="G174" s="223"/>
      <c r="H174" s="223"/>
    </row>
    <row r="175" spans="6:8" ht="12.75">
      <c r="F175" s="223"/>
      <c r="G175" s="223"/>
      <c r="H175" s="223"/>
    </row>
    <row r="176" spans="6:8" ht="12.75">
      <c r="F176" s="223"/>
      <c r="G176" s="223"/>
      <c r="H176" s="223"/>
    </row>
    <row r="177" spans="6:8" ht="12.75">
      <c r="F177" s="223"/>
      <c r="G177" s="223"/>
      <c r="H177" s="223"/>
    </row>
    <row r="178" spans="6:8" ht="12.75">
      <c r="F178" s="223"/>
      <c r="G178" s="223"/>
      <c r="H178" s="223"/>
    </row>
    <row r="179" spans="6:8" ht="12.75">
      <c r="F179" s="223"/>
      <c r="G179" s="223"/>
      <c r="H179" s="223"/>
    </row>
  </sheetData>
  <sheetProtection/>
  <mergeCells count="23">
    <mergeCell ref="A2:F2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J5:J6"/>
    <mergeCell ref="B7:E7"/>
    <mergeCell ref="C8:E8"/>
    <mergeCell ref="D9:E9"/>
    <mergeCell ref="D10:E10"/>
    <mergeCell ref="D16:E16"/>
    <mergeCell ref="D44:E44"/>
    <mergeCell ref="C19:E19"/>
    <mergeCell ref="D20:E20"/>
    <mergeCell ref="D21:E21"/>
    <mergeCell ref="D26:E26"/>
    <mergeCell ref="D27:E27"/>
    <mergeCell ref="D38:E38"/>
  </mergeCells>
  <printOptions horizontalCentered="1"/>
  <pageMargins left="0" right="0" top="0.19652777777777777" bottom="0.19652777777777777" header="0.5118055555555556" footer="0.5118055555555556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124" zoomScaleNormal="124" zoomScalePageLayoutView="0" workbookViewId="0" topLeftCell="A10">
      <selection activeCell="G1" sqref="G1"/>
    </sheetView>
  </sheetViews>
  <sheetFormatPr defaultColWidth="11.57421875" defaultRowHeight="12.75"/>
  <cols>
    <col min="1" max="1" width="4.140625" style="224" customWidth="1"/>
    <col min="2" max="2" width="5.00390625" style="0" customWidth="1"/>
    <col min="3" max="3" width="6.8515625" style="0" customWidth="1"/>
    <col min="4" max="4" width="7.28125" style="0" customWidth="1"/>
    <col min="5" max="5" width="34.8515625" style="0" customWidth="1"/>
    <col min="6" max="6" width="10.00390625" style="3" customWidth="1"/>
    <col min="7" max="7" width="10.421875" style="0" customWidth="1"/>
    <col min="8" max="8" width="11.57421875" style="0" customWidth="1"/>
    <col min="9" max="9" width="11.00390625" style="0" customWidth="1"/>
  </cols>
  <sheetData>
    <row r="1" spans="1:7" ht="20.25" customHeight="1">
      <c r="A1" s="409" t="s">
        <v>490</v>
      </c>
      <c r="B1" s="409"/>
      <c r="C1" s="409"/>
      <c r="D1" s="409"/>
      <c r="E1" s="409"/>
      <c r="F1" s="409"/>
      <c r="G1" s="158" t="s">
        <v>188</v>
      </c>
    </row>
    <row r="2" spans="1:6" ht="12.75">
      <c r="A2" s="105"/>
      <c r="B2" s="105"/>
      <c r="C2" s="105"/>
      <c r="D2" s="105"/>
      <c r="E2" s="105"/>
      <c r="F2" s="143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44.25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7" customHeight="1">
      <c r="A7" s="108"/>
      <c r="B7" s="394" t="s">
        <v>491</v>
      </c>
      <c r="C7" s="394"/>
      <c r="D7" s="394"/>
      <c r="E7" s="394"/>
      <c r="F7" s="109">
        <f>F9+F16+F21</f>
        <v>93140</v>
      </c>
      <c r="G7" s="109">
        <f>G9+G16+G21</f>
        <v>0</v>
      </c>
      <c r="H7" s="109">
        <f>H9+H16+H21</f>
        <v>93140</v>
      </c>
      <c r="I7" s="109">
        <f>I9+I16+I21</f>
        <v>44471.2</v>
      </c>
      <c r="J7" s="109">
        <f>J9+J16+J21</f>
        <v>137611.2</v>
      </c>
    </row>
    <row r="8" spans="1:10" ht="12.75">
      <c r="A8" s="220" t="s">
        <v>83</v>
      </c>
      <c r="B8" s="225" t="s">
        <v>106</v>
      </c>
      <c r="C8" s="422" t="s">
        <v>107</v>
      </c>
      <c r="D8" s="422"/>
      <c r="E8" s="422"/>
      <c r="F8" s="112">
        <f>SUM(F9+F16+F21)</f>
        <v>93140</v>
      </c>
      <c r="G8" s="112">
        <f>SUM(G9+G16+G21)</f>
        <v>0</v>
      </c>
      <c r="H8" s="112">
        <f>SUM(H9+H16+H21)</f>
        <v>93140</v>
      </c>
      <c r="I8" s="112">
        <f>SUM(I9+I16+I21)</f>
        <v>44471.2</v>
      </c>
      <c r="J8" s="112">
        <f>SUM(J9+J16+J21)</f>
        <v>137611.2</v>
      </c>
    </row>
    <row r="9" spans="1:10" ht="12.75">
      <c r="A9" s="220" t="s">
        <v>86</v>
      </c>
      <c r="B9" s="117"/>
      <c r="C9" s="114" t="s">
        <v>492</v>
      </c>
      <c r="D9" s="396" t="s">
        <v>493</v>
      </c>
      <c r="E9" s="396"/>
      <c r="F9" s="124">
        <f>SUM(F10:F15)</f>
        <v>81000</v>
      </c>
      <c r="G9" s="124">
        <f>SUM(G10:G15)</f>
        <v>0</v>
      </c>
      <c r="H9" s="124">
        <f>SUM(H10:H15)</f>
        <v>81000</v>
      </c>
      <c r="I9" s="124">
        <f>SUM(I10:I15)</f>
        <v>-400</v>
      </c>
      <c r="J9" s="124">
        <f>SUM(J10:J15)</f>
        <v>80600</v>
      </c>
    </row>
    <row r="10" spans="1:10" ht="12.75">
      <c r="A10" s="220" t="s">
        <v>89</v>
      </c>
      <c r="B10" s="117"/>
      <c r="C10" s="131">
        <v>41</v>
      </c>
      <c r="D10" s="131">
        <v>651002</v>
      </c>
      <c r="E10" s="226" t="s">
        <v>494</v>
      </c>
      <c r="F10" s="121">
        <v>45000</v>
      </c>
      <c r="G10" s="121"/>
      <c r="H10" s="121">
        <f aca="true" t="shared" si="0" ref="H10:H15">F10+G10</f>
        <v>45000</v>
      </c>
      <c r="I10" s="121">
        <v>-1500</v>
      </c>
      <c r="J10" s="121">
        <f aca="true" t="shared" si="1" ref="J10:J15">H10+I10</f>
        <v>43500</v>
      </c>
    </row>
    <row r="11" spans="1:10" ht="12.75">
      <c r="A11" s="220" t="s">
        <v>91</v>
      </c>
      <c r="B11" s="117"/>
      <c r="C11" s="131">
        <v>41</v>
      </c>
      <c r="D11" s="131">
        <v>651003</v>
      </c>
      <c r="E11" s="92" t="s">
        <v>495</v>
      </c>
      <c r="F11" s="121">
        <v>26000</v>
      </c>
      <c r="G11" s="121"/>
      <c r="H11" s="121">
        <f t="shared" si="0"/>
        <v>26000</v>
      </c>
      <c r="I11" s="121">
        <v>-1000</v>
      </c>
      <c r="J11" s="121">
        <f t="shared" si="1"/>
        <v>25000</v>
      </c>
    </row>
    <row r="12" spans="1:10" ht="12.75" customHeight="1">
      <c r="A12" s="220" t="s">
        <v>93</v>
      </c>
      <c r="B12" s="117"/>
      <c r="C12" s="131">
        <v>41</v>
      </c>
      <c r="D12" s="131">
        <v>651003</v>
      </c>
      <c r="E12" s="227" t="s">
        <v>496</v>
      </c>
      <c r="F12" s="121">
        <v>10000</v>
      </c>
      <c r="G12" s="121"/>
      <c r="H12" s="121">
        <f t="shared" si="0"/>
        <v>10000</v>
      </c>
      <c r="I12" s="121">
        <v>-500</v>
      </c>
      <c r="J12" s="121">
        <f t="shared" si="1"/>
        <v>9500</v>
      </c>
    </row>
    <row r="13" spans="1:10" ht="12.75">
      <c r="A13" s="220" t="s">
        <v>95</v>
      </c>
      <c r="B13" s="117"/>
      <c r="C13" s="131">
        <v>41</v>
      </c>
      <c r="D13" s="131">
        <v>651003</v>
      </c>
      <c r="E13" s="92" t="s">
        <v>497</v>
      </c>
      <c r="F13" s="121"/>
      <c r="G13" s="121"/>
      <c r="H13" s="121">
        <f t="shared" si="0"/>
        <v>0</v>
      </c>
      <c r="I13" s="121"/>
      <c r="J13" s="121">
        <f t="shared" si="1"/>
        <v>0</v>
      </c>
    </row>
    <row r="14" spans="1:10" ht="12.75">
      <c r="A14" s="220" t="s">
        <v>97</v>
      </c>
      <c r="B14" s="117"/>
      <c r="C14" s="131">
        <v>41</v>
      </c>
      <c r="D14" s="131">
        <v>653001</v>
      </c>
      <c r="E14" s="119" t="s">
        <v>498</v>
      </c>
      <c r="F14" s="121"/>
      <c r="G14" s="121"/>
      <c r="H14" s="121">
        <f t="shared" si="0"/>
        <v>0</v>
      </c>
      <c r="I14" s="121">
        <v>2600</v>
      </c>
      <c r="J14" s="121">
        <f t="shared" si="1"/>
        <v>2600</v>
      </c>
    </row>
    <row r="15" spans="1:10" ht="12.75">
      <c r="A15" s="220" t="s">
        <v>99</v>
      </c>
      <c r="B15" s="117"/>
      <c r="C15" s="131">
        <v>41</v>
      </c>
      <c r="D15" s="131">
        <v>623002</v>
      </c>
      <c r="E15" s="119" t="s">
        <v>499</v>
      </c>
      <c r="F15" s="121"/>
      <c r="G15" s="121"/>
      <c r="H15" s="121">
        <f t="shared" si="0"/>
        <v>0</v>
      </c>
      <c r="I15" s="121"/>
      <c r="J15" s="121">
        <f t="shared" si="1"/>
        <v>0</v>
      </c>
    </row>
    <row r="16" spans="1:10" ht="12.75">
      <c r="A16" s="220" t="s">
        <v>101</v>
      </c>
      <c r="B16" s="117"/>
      <c r="C16" s="114" t="s">
        <v>500</v>
      </c>
      <c r="D16" s="396" t="s">
        <v>501</v>
      </c>
      <c r="E16" s="396"/>
      <c r="F16" s="124">
        <f>SUM(F17:F20)</f>
        <v>7000</v>
      </c>
      <c r="G16" s="124">
        <f>SUM(G17:G20)</f>
        <v>0</v>
      </c>
      <c r="H16" s="124">
        <f>SUM(H17:H20)</f>
        <v>7000</v>
      </c>
      <c r="I16" s="124">
        <f>SUM(I17:I20)</f>
        <v>45171.2</v>
      </c>
      <c r="J16" s="124">
        <f>SUM(J17:J20)</f>
        <v>52171.2</v>
      </c>
    </row>
    <row r="17" spans="1:10" ht="12.75">
      <c r="A17" s="220" t="s">
        <v>103</v>
      </c>
      <c r="B17" s="117"/>
      <c r="C17" s="131">
        <v>41</v>
      </c>
      <c r="D17" s="131">
        <v>637012</v>
      </c>
      <c r="E17" s="119" t="s">
        <v>502</v>
      </c>
      <c r="F17" s="121">
        <v>4500</v>
      </c>
      <c r="G17" s="121"/>
      <c r="H17" s="121">
        <f>F17+G17</f>
        <v>4500</v>
      </c>
      <c r="I17" s="121"/>
      <c r="J17" s="121">
        <f>H17+I17</f>
        <v>4500</v>
      </c>
    </row>
    <row r="18" spans="1:10" ht="12.75">
      <c r="A18" s="220" t="s">
        <v>154</v>
      </c>
      <c r="B18" s="117"/>
      <c r="C18" s="131">
        <v>41</v>
      </c>
      <c r="D18" s="131">
        <v>637005</v>
      </c>
      <c r="E18" s="119" t="s">
        <v>503</v>
      </c>
      <c r="F18" s="121">
        <v>2500</v>
      </c>
      <c r="G18" s="121"/>
      <c r="H18" s="121">
        <f>F18+G18</f>
        <v>2500</v>
      </c>
      <c r="I18" s="121"/>
      <c r="J18" s="121">
        <f>H18+I18</f>
        <v>2500</v>
      </c>
    </row>
    <row r="19" spans="1:10" ht="12.75">
      <c r="A19" s="220" t="s">
        <v>155</v>
      </c>
      <c r="B19" s="117"/>
      <c r="C19" s="117" t="s">
        <v>504</v>
      </c>
      <c r="D19" s="131">
        <v>637037</v>
      </c>
      <c r="E19" s="119" t="s">
        <v>505</v>
      </c>
      <c r="F19" s="121"/>
      <c r="G19" s="121"/>
      <c r="H19" s="121">
        <f>F19+G19</f>
        <v>0</v>
      </c>
      <c r="I19" s="121">
        <v>37171.2</v>
      </c>
      <c r="J19" s="121">
        <f>H19+I19</f>
        <v>37171.2</v>
      </c>
    </row>
    <row r="20" spans="1:10" ht="12.75">
      <c r="A20" s="220" t="s">
        <v>156</v>
      </c>
      <c r="B20" s="117"/>
      <c r="C20" s="131">
        <v>41</v>
      </c>
      <c r="D20" s="131">
        <v>637031</v>
      </c>
      <c r="E20" s="119" t="s">
        <v>506</v>
      </c>
      <c r="F20" s="121"/>
      <c r="G20" s="121"/>
      <c r="H20" s="121">
        <f>F20+G20</f>
        <v>0</v>
      </c>
      <c r="I20" s="121">
        <v>8000</v>
      </c>
      <c r="J20" s="121">
        <f>H20+I20</f>
        <v>8000</v>
      </c>
    </row>
    <row r="21" spans="1:10" ht="12.75">
      <c r="A21" s="220" t="s">
        <v>157</v>
      </c>
      <c r="B21" s="117"/>
      <c r="C21" s="114" t="s">
        <v>466</v>
      </c>
      <c r="D21" s="396" t="s">
        <v>467</v>
      </c>
      <c r="E21" s="396"/>
      <c r="F21" s="124">
        <f>SUM(F22+F31)</f>
        <v>5140</v>
      </c>
      <c r="G21" s="124">
        <f>SUM(G22+G31)</f>
        <v>0</v>
      </c>
      <c r="H21" s="124">
        <f>SUM(H22+H31)</f>
        <v>5140</v>
      </c>
      <c r="I21" s="124">
        <f>SUM(I22+I31)</f>
        <v>-300</v>
      </c>
      <c r="J21" s="124">
        <f>SUM(J22+J31)</f>
        <v>4840</v>
      </c>
    </row>
    <row r="22" spans="1:10" ht="12.75">
      <c r="A22" s="220" t="s">
        <v>158</v>
      </c>
      <c r="B22" s="117"/>
      <c r="C22" s="117"/>
      <c r="D22" s="414" t="s">
        <v>507</v>
      </c>
      <c r="E22" s="414"/>
      <c r="F22" s="149">
        <f>SUM(F23:F30)</f>
        <v>5140</v>
      </c>
      <c r="G22" s="149">
        <f>SUM(G23:G30)</f>
        <v>0</v>
      </c>
      <c r="H22" s="149">
        <f>SUM(H23:H30)</f>
        <v>5140</v>
      </c>
      <c r="I22" s="149">
        <f>SUM(I23:I30)</f>
        <v>-300</v>
      </c>
      <c r="J22" s="149">
        <f>SUM(J23:J30)</f>
        <v>4840</v>
      </c>
    </row>
    <row r="23" spans="1:10" s="130" customFormat="1" ht="12.75" customHeight="1">
      <c r="A23" s="220" t="s">
        <v>159</v>
      </c>
      <c r="B23" s="179"/>
      <c r="C23" s="126">
        <v>41</v>
      </c>
      <c r="D23" s="126">
        <v>642006</v>
      </c>
      <c r="E23" s="128" t="s">
        <v>508</v>
      </c>
      <c r="F23" s="129">
        <v>2000</v>
      </c>
      <c r="G23" s="129">
        <v>-1500</v>
      </c>
      <c r="H23" s="129">
        <f>F23+G23</f>
        <v>500</v>
      </c>
      <c r="I23" s="129">
        <v>-500</v>
      </c>
      <c r="J23" s="129">
        <f>H23+I23</f>
        <v>0</v>
      </c>
    </row>
    <row r="24" spans="1:10" ht="12.75">
      <c r="A24" s="220" t="s">
        <v>161</v>
      </c>
      <c r="B24" s="117"/>
      <c r="C24" s="131">
        <v>41</v>
      </c>
      <c r="D24" s="131">
        <v>642006</v>
      </c>
      <c r="E24" s="119" t="s">
        <v>509</v>
      </c>
      <c r="F24" s="121">
        <v>100</v>
      </c>
      <c r="G24" s="121"/>
      <c r="H24" s="129">
        <f aca="true" t="shared" si="2" ref="H24:H30">F24+G24</f>
        <v>100</v>
      </c>
      <c r="I24" s="121"/>
      <c r="J24" s="129">
        <f aca="true" t="shared" si="3" ref="J24:J30">H24+I24</f>
        <v>100</v>
      </c>
    </row>
    <row r="25" spans="1:10" s="130" customFormat="1" ht="12.75">
      <c r="A25" s="220" t="s">
        <v>163</v>
      </c>
      <c r="B25" s="179"/>
      <c r="C25" s="126">
        <v>41</v>
      </c>
      <c r="D25" s="126">
        <v>642006</v>
      </c>
      <c r="E25" s="128" t="s">
        <v>510</v>
      </c>
      <c r="F25" s="129"/>
      <c r="G25" s="129">
        <v>1500</v>
      </c>
      <c r="H25" s="129">
        <f t="shared" si="2"/>
        <v>1500</v>
      </c>
      <c r="I25" s="129"/>
      <c r="J25" s="129">
        <f t="shared" si="3"/>
        <v>1500</v>
      </c>
    </row>
    <row r="26" spans="1:10" ht="12.75">
      <c r="A26" s="220" t="s">
        <v>165</v>
      </c>
      <c r="B26" s="117"/>
      <c r="C26" s="131">
        <v>41</v>
      </c>
      <c r="D26" s="131">
        <v>642006</v>
      </c>
      <c r="E26" s="119" t="s">
        <v>511</v>
      </c>
      <c r="F26" s="121">
        <v>1200</v>
      </c>
      <c r="G26" s="121"/>
      <c r="H26" s="129">
        <f t="shared" si="2"/>
        <v>1200</v>
      </c>
      <c r="I26" s="121"/>
      <c r="J26" s="129">
        <f t="shared" si="3"/>
        <v>1200</v>
      </c>
    </row>
    <row r="27" spans="1:10" ht="12.75">
      <c r="A27" s="220" t="s">
        <v>168</v>
      </c>
      <c r="B27" s="117"/>
      <c r="C27" s="131">
        <v>41</v>
      </c>
      <c r="D27" s="131">
        <v>642006</v>
      </c>
      <c r="E27" s="119" t="s">
        <v>512</v>
      </c>
      <c r="F27" s="121">
        <v>800</v>
      </c>
      <c r="G27" s="121"/>
      <c r="H27" s="129">
        <f t="shared" si="2"/>
        <v>800</v>
      </c>
      <c r="I27" s="121"/>
      <c r="J27" s="129">
        <f t="shared" si="3"/>
        <v>800</v>
      </c>
    </row>
    <row r="28" spans="1:10" ht="12.75">
      <c r="A28" s="220" t="s">
        <v>171</v>
      </c>
      <c r="B28" s="117"/>
      <c r="C28" s="131">
        <v>41</v>
      </c>
      <c r="D28" s="131">
        <v>642006</v>
      </c>
      <c r="E28" s="119" t="s">
        <v>513</v>
      </c>
      <c r="F28" s="121">
        <v>240</v>
      </c>
      <c r="G28" s="121"/>
      <c r="H28" s="129">
        <f t="shared" si="2"/>
        <v>240</v>
      </c>
      <c r="I28" s="121"/>
      <c r="J28" s="129">
        <f t="shared" si="3"/>
        <v>240</v>
      </c>
    </row>
    <row r="29" spans="1:10" ht="12.75">
      <c r="A29" s="220" t="s">
        <v>172</v>
      </c>
      <c r="B29" s="117"/>
      <c r="C29" s="131">
        <v>41</v>
      </c>
      <c r="D29" s="131">
        <v>642006</v>
      </c>
      <c r="E29" s="119" t="s">
        <v>468</v>
      </c>
      <c r="F29" s="121"/>
      <c r="G29" s="121"/>
      <c r="H29" s="129">
        <f t="shared" si="2"/>
        <v>0</v>
      </c>
      <c r="I29" s="121">
        <v>200</v>
      </c>
      <c r="J29" s="129">
        <f t="shared" si="3"/>
        <v>200</v>
      </c>
    </row>
    <row r="30" spans="1:10" ht="12.75">
      <c r="A30" s="220" t="s">
        <v>105</v>
      </c>
      <c r="B30" s="117"/>
      <c r="C30" s="131">
        <v>41</v>
      </c>
      <c r="D30" s="131">
        <v>642006</v>
      </c>
      <c r="E30" s="119" t="s">
        <v>514</v>
      </c>
      <c r="F30" s="121">
        <v>800</v>
      </c>
      <c r="G30" s="121"/>
      <c r="H30" s="129">
        <f t="shared" si="2"/>
        <v>800</v>
      </c>
      <c r="I30" s="121"/>
      <c r="J30" s="129">
        <f t="shared" si="3"/>
        <v>800</v>
      </c>
    </row>
    <row r="31" spans="1:10" ht="12.75">
      <c r="A31" s="220" t="s">
        <v>108</v>
      </c>
      <c r="B31" s="117"/>
      <c r="C31" s="117"/>
      <c r="D31" s="414" t="s">
        <v>515</v>
      </c>
      <c r="E31" s="414"/>
      <c r="F31" s="149">
        <f>SUM(F32:F33)</f>
        <v>0</v>
      </c>
      <c r="G31" s="149">
        <f>SUM(G32:G33)</f>
        <v>0</v>
      </c>
      <c r="H31" s="149">
        <f>SUM(H32:H33)</f>
        <v>0</v>
      </c>
      <c r="I31" s="149">
        <f>SUM(I32:I33)</f>
        <v>0</v>
      </c>
      <c r="J31" s="149">
        <f>SUM(J32:J33)</f>
        <v>0</v>
      </c>
    </row>
    <row r="32" spans="1:10" ht="12.75">
      <c r="A32" s="220" t="s">
        <v>111</v>
      </c>
      <c r="B32" s="179"/>
      <c r="C32" s="126">
        <v>41</v>
      </c>
      <c r="D32" s="126">
        <v>642001</v>
      </c>
      <c r="E32" s="128" t="s">
        <v>516</v>
      </c>
      <c r="F32" s="121">
        <v>0</v>
      </c>
      <c r="G32" s="121"/>
      <c r="H32" s="121">
        <f>F32+G32</f>
        <v>0</v>
      </c>
      <c r="I32" s="121"/>
      <c r="J32" s="121">
        <f>H32+I32</f>
        <v>0</v>
      </c>
    </row>
    <row r="33" spans="1:10" ht="12.75">
      <c r="A33" s="220" t="s">
        <v>113</v>
      </c>
      <c r="B33" s="155"/>
      <c r="C33" s="154">
        <v>41</v>
      </c>
      <c r="D33" s="154">
        <v>642007</v>
      </c>
      <c r="E33" s="165" t="s">
        <v>517</v>
      </c>
      <c r="F33" s="156">
        <v>0</v>
      </c>
      <c r="G33" s="156"/>
      <c r="H33" s="121">
        <f>F33+G33</f>
        <v>0</v>
      </c>
      <c r="I33" s="156"/>
      <c r="J33" s="121">
        <f>H33+I33</f>
        <v>0</v>
      </c>
    </row>
    <row r="43" ht="12" customHeight="1"/>
  </sheetData>
  <sheetProtection/>
  <mergeCells count="18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D22:E22"/>
    <mergeCell ref="D31:E31"/>
    <mergeCell ref="J5:J6"/>
    <mergeCell ref="B7:E7"/>
    <mergeCell ref="C8:E8"/>
    <mergeCell ref="D9:E9"/>
    <mergeCell ref="D16:E16"/>
    <mergeCell ref="D21:E21"/>
  </mergeCells>
  <printOptions horizontalCentered="1"/>
  <pageMargins left="0.23611111111111113" right="0.23611111111111113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2"/>
  <sheetViews>
    <sheetView zoomScale="124" zoomScaleNormal="124" zoomScalePageLayoutView="0" workbookViewId="0" topLeftCell="A118">
      <selection activeCell="K3" sqref="K3"/>
    </sheetView>
  </sheetViews>
  <sheetFormatPr defaultColWidth="11.57421875" defaultRowHeight="12.75"/>
  <cols>
    <col min="1" max="1" width="4.28125" style="224" customWidth="1"/>
    <col min="2" max="2" width="8.140625" style="0" customWidth="1"/>
    <col min="3" max="3" width="5.8515625" style="0" customWidth="1"/>
    <col min="4" max="4" width="7.57421875" style="0" customWidth="1"/>
    <col min="5" max="5" width="35.7109375" style="0" customWidth="1"/>
    <col min="6" max="6" width="14.57421875" style="228" customWidth="1"/>
    <col min="7" max="8" width="11.57421875" style="0" customWidth="1"/>
    <col min="9" max="9" width="12.421875" style="0" customWidth="1"/>
  </cols>
  <sheetData>
    <row r="2" spans="1:8" ht="20.25">
      <c r="A2" s="229" t="s">
        <v>518</v>
      </c>
      <c r="B2" s="229"/>
      <c r="C2" s="229"/>
      <c r="D2" s="229"/>
      <c r="E2" s="229"/>
      <c r="F2" s="229"/>
      <c r="H2" s="158" t="s">
        <v>188</v>
      </c>
    </row>
    <row r="3" spans="1:6" ht="12.75">
      <c r="A3" s="105"/>
      <c r="B3" s="105"/>
      <c r="C3" s="105"/>
      <c r="D3" s="105"/>
      <c r="E3" s="105"/>
      <c r="F3" s="145"/>
    </row>
    <row r="4" spans="1:10" ht="12.75" customHeight="1">
      <c r="A4" s="399"/>
      <c r="B4" s="400" t="s">
        <v>78</v>
      </c>
      <c r="C4" s="400"/>
      <c r="D4" s="401" t="s">
        <v>79</v>
      </c>
      <c r="E4" s="401"/>
      <c r="F4" s="402" t="s">
        <v>80</v>
      </c>
      <c r="G4" s="402"/>
      <c r="H4" s="402"/>
      <c r="I4" s="402"/>
      <c r="J4" s="402"/>
    </row>
    <row r="5" spans="1:10" ht="12.75">
      <c r="A5" s="399"/>
      <c r="B5" s="399"/>
      <c r="C5" s="400"/>
      <c r="D5" s="401"/>
      <c r="E5" s="401"/>
      <c r="F5" s="403" t="s">
        <v>81</v>
      </c>
      <c r="G5" s="403"/>
      <c r="H5" s="403"/>
      <c r="I5" s="403"/>
      <c r="J5" s="403"/>
    </row>
    <row r="6" spans="1:10" ht="12.75" customHeight="1">
      <c r="A6" s="399"/>
      <c r="B6" s="399"/>
      <c r="C6" s="400"/>
      <c r="D6" s="401"/>
      <c r="E6" s="401"/>
      <c r="F6" s="393">
        <v>2014</v>
      </c>
      <c r="G6" s="393" t="s">
        <v>38</v>
      </c>
      <c r="H6" s="393" t="s">
        <v>18</v>
      </c>
      <c r="I6" s="393" t="s">
        <v>19</v>
      </c>
      <c r="J6" s="393" t="s">
        <v>20</v>
      </c>
    </row>
    <row r="7" spans="1:10" ht="33.75" customHeight="1">
      <c r="A7" s="399"/>
      <c r="B7" s="399"/>
      <c r="C7" s="400"/>
      <c r="D7" s="401"/>
      <c r="E7" s="401"/>
      <c r="F7" s="393"/>
      <c r="G7" s="393"/>
      <c r="H7" s="393"/>
      <c r="I7" s="393"/>
      <c r="J7" s="393"/>
    </row>
    <row r="8" spans="1:10" ht="21.75" customHeight="1">
      <c r="A8" s="108"/>
      <c r="B8" s="394" t="s">
        <v>519</v>
      </c>
      <c r="C8" s="394"/>
      <c r="D8" s="394"/>
      <c r="E8" s="394"/>
      <c r="F8" s="230">
        <f>F9+F124+F136+F149</f>
        <v>207950</v>
      </c>
      <c r="G8" s="230">
        <f>G9+G124+G136+G149</f>
        <v>0</v>
      </c>
      <c r="H8" s="230">
        <f>H9+H124+H136+H149</f>
        <v>207950</v>
      </c>
      <c r="I8" s="230">
        <f>I9+I124+I136+I149</f>
        <v>5070</v>
      </c>
      <c r="J8" s="230">
        <f>J9+J124+J136+J149</f>
        <v>213020</v>
      </c>
    </row>
    <row r="9" spans="1:10" s="6" customFormat="1" ht="12.75">
      <c r="A9" s="231" t="s">
        <v>83</v>
      </c>
      <c r="B9" s="232" t="s">
        <v>520</v>
      </c>
      <c r="C9" s="423" t="s">
        <v>521</v>
      </c>
      <c r="D9" s="423"/>
      <c r="E9" s="423"/>
      <c r="F9" s="233">
        <f>F10+F15+F21+F26+F33+F38+F44+F50+F55+F61+F66+F73+F79+F86+F91+F97+F103+F109+F112+F118+F121</f>
        <v>152950</v>
      </c>
      <c r="G9" s="233">
        <f>G10+G15+G21+G26+G33+G38+G44+G50+G55+G61+G66+G73+G79+G86+G91+G97+G103+G109+G112+G118+G121</f>
        <v>0</v>
      </c>
      <c r="H9" s="233">
        <f>H10+H15+H21+H26+H33+H38+H44+H50+H55+H61+H66+H73+H79+H86+H91+H97+H103+H109+H112+H118+H121</f>
        <v>152950</v>
      </c>
      <c r="I9" s="233">
        <f>I10+I15+I21+I26+I33+I38+I44+I50+I55+I61+I66+I73+I79+I86+I91+I97+I103+I109+I112+I118+I121</f>
        <v>4620</v>
      </c>
      <c r="J9" s="233">
        <f>J10+J15+J21+J26+J33+J38+J44+J50+J55+J61+J66+J73+J79+J86+J91+J97+J103+J109+J112+J118+J121</f>
        <v>157570</v>
      </c>
    </row>
    <row r="10" spans="1:10" ht="12.75">
      <c r="A10" s="231" t="s">
        <v>86</v>
      </c>
      <c r="B10" s="234" t="s">
        <v>306</v>
      </c>
      <c r="C10" s="114" t="s">
        <v>522</v>
      </c>
      <c r="D10" s="396" t="s">
        <v>523</v>
      </c>
      <c r="E10" s="396"/>
      <c r="F10" s="235">
        <f>SUM(F11:F14)</f>
        <v>9300</v>
      </c>
      <c r="G10" s="235">
        <f>SUM(G11:G14)</f>
        <v>0</v>
      </c>
      <c r="H10" s="235">
        <f>SUM(H11:H14)</f>
        <v>9300</v>
      </c>
      <c r="I10" s="235">
        <f>SUM(I11:I14)</f>
        <v>-1000</v>
      </c>
      <c r="J10" s="235">
        <f>SUM(J11:J14)</f>
        <v>8300</v>
      </c>
    </row>
    <row r="11" spans="1:10" ht="12.75">
      <c r="A11" s="231" t="s">
        <v>89</v>
      </c>
      <c r="B11" s="125"/>
      <c r="C11" s="126">
        <v>41</v>
      </c>
      <c r="D11" s="131">
        <v>632001</v>
      </c>
      <c r="E11" s="119" t="s">
        <v>373</v>
      </c>
      <c r="F11" s="129">
        <v>5500</v>
      </c>
      <c r="G11" s="129"/>
      <c r="H11" s="129">
        <f>F11+G11</f>
        <v>5500</v>
      </c>
      <c r="I11" s="129"/>
      <c r="J11" s="129">
        <f>H11+I11</f>
        <v>5500</v>
      </c>
    </row>
    <row r="12" spans="1:10" ht="12.75">
      <c r="A12" s="231" t="s">
        <v>91</v>
      </c>
      <c r="B12" s="236"/>
      <c r="C12" s="237">
        <v>41</v>
      </c>
      <c r="D12" s="131">
        <v>632002</v>
      </c>
      <c r="E12" s="119" t="s">
        <v>524</v>
      </c>
      <c r="F12" s="129">
        <v>1200</v>
      </c>
      <c r="G12" s="129"/>
      <c r="H12" s="129">
        <f>F12+G12</f>
        <v>1200</v>
      </c>
      <c r="I12" s="129"/>
      <c r="J12" s="129">
        <f>H12+I12</f>
        <v>1200</v>
      </c>
    </row>
    <row r="13" spans="1:10" ht="12.75">
      <c r="A13" s="231" t="s">
        <v>93</v>
      </c>
      <c r="B13" s="113"/>
      <c r="C13" s="131">
        <v>41</v>
      </c>
      <c r="D13" s="133">
        <v>635006</v>
      </c>
      <c r="E13" s="135" t="s">
        <v>525</v>
      </c>
      <c r="F13" s="129">
        <v>2500</v>
      </c>
      <c r="G13" s="129"/>
      <c r="H13" s="129">
        <f>F13+G13</f>
        <v>2500</v>
      </c>
      <c r="I13" s="238">
        <v>-1000</v>
      </c>
      <c r="J13" s="129">
        <f>H13+I13</f>
        <v>1500</v>
      </c>
    </row>
    <row r="14" spans="1:10" ht="12.75">
      <c r="A14" s="231" t="s">
        <v>95</v>
      </c>
      <c r="B14" s="113"/>
      <c r="C14" s="131">
        <v>41</v>
      </c>
      <c r="D14" s="133">
        <v>637004</v>
      </c>
      <c r="E14" s="135" t="s">
        <v>175</v>
      </c>
      <c r="F14" s="129">
        <v>100</v>
      </c>
      <c r="G14" s="129"/>
      <c r="H14" s="129">
        <f>F14+G14</f>
        <v>100</v>
      </c>
      <c r="I14" s="129"/>
      <c r="J14" s="129">
        <f>H14+I14</f>
        <v>100</v>
      </c>
    </row>
    <row r="15" spans="1:10" ht="12.75">
      <c r="A15" s="231" t="s">
        <v>97</v>
      </c>
      <c r="B15" s="234" t="s">
        <v>315</v>
      </c>
      <c r="C15" s="114" t="s">
        <v>526</v>
      </c>
      <c r="D15" s="396" t="s">
        <v>527</v>
      </c>
      <c r="E15" s="396"/>
      <c r="F15" s="124">
        <f>SUM(F16:F20)</f>
        <v>26400</v>
      </c>
      <c r="G15" s="124">
        <f>SUM(G16:G20)</f>
        <v>0</v>
      </c>
      <c r="H15" s="124">
        <f>SUM(H16:H20)</f>
        <v>26400</v>
      </c>
      <c r="I15" s="124">
        <f>SUM(I16:I20)</f>
        <v>-2500</v>
      </c>
      <c r="J15" s="124">
        <f>SUM(J16:J20)</f>
        <v>23900</v>
      </c>
    </row>
    <row r="16" spans="1:10" ht="12.75">
      <c r="A16" s="231" t="s">
        <v>99</v>
      </c>
      <c r="B16" s="113"/>
      <c r="C16" s="131">
        <v>41</v>
      </c>
      <c r="D16" s="131">
        <v>632001</v>
      </c>
      <c r="E16" s="119" t="s">
        <v>373</v>
      </c>
      <c r="F16" s="129">
        <v>5000</v>
      </c>
      <c r="G16" s="129"/>
      <c r="H16" s="129">
        <f>F16+G16</f>
        <v>5000</v>
      </c>
      <c r="I16" s="129"/>
      <c r="J16" s="129">
        <f>H16+I16</f>
        <v>5000</v>
      </c>
    </row>
    <row r="17" spans="1:10" ht="12.75">
      <c r="A17" s="231" t="s">
        <v>101</v>
      </c>
      <c r="B17" s="113"/>
      <c r="C17" s="131">
        <v>41</v>
      </c>
      <c r="D17" s="131">
        <v>632002</v>
      </c>
      <c r="E17" s="119" t="s">
        <v>524</v>
      </c>
      <c r="F17" s="129">
        <v>1800</v>
      </c>
      <c r="G17" s="129"/>
      <c r="H17" s="129">
        <f>F17+G17</f>
        <v>1800</v>
      </c>
      <c r="I17" s="238">
        <v>-500</v>
      </c>
      <c r="J17" s="129">
        <f>H17+I17</f>
        <v>1300</v>
      </c>
    </row>
    <row r="18" spans="1:10" ht="12.75">
      <c r="A18" s="231" t="s">
        <v>103</v>
      </c>
      <c r="B18" s="113"/>
      <c r="C18" s="131">
        <v>41</v>
      </c>
      <c r="D18" s="133">
        <v>635006</v>
      </c>
      <c r="E18" s="135" t="s">
        <v>525</v>
      </c>
      <c r="F18" s="129">
        <v>1500</v>
      </c>
      <c r="G18" s="129"/>
      <c r="H18" s="129">
        <f>F18+G18</f>
        <v>1500</v>
      </c>
      <c r="I18" s="129"/>
      <c r="J18" s="129">
        <f>H18+I18</f>
        <v>1500</v>
      </c>
    </row>
    <row r="19" spans="1:10" ht="12.75">
      <c r="A19" s="231" t="s">
        <v>154</v>
      </c>
      <c r="B19" s="113"/>
      <c r="C19" s="131">
        <v>41</v>
      </c>
      <c r="D19" s="133">
        <v>637004</v>
      </c>
      <c r="E19" s="135" t="s">
        <v>528</v>
      </c>
      <c r="F19" s="129">
        <v>18000</v>
      </c>
      <c r="G19" s="129"/>
      <c r="H19" s="129">
        <f>F19+G19</f>
        <v>18000</v>
      </c>
      <c r="I19" s="129">
        <v>-2000</v>
      </c>
      <c r="J19" s="129">
        <f>H19+I19</f>
        <v>16000</v>
      </c>
    </row>
    <row r="20" spans="1:10" ht="12.75">
      <c r="A20" s="231" t="s">
        <v>155</v>
      </c>
      <c r="B20" s="113"/>
      <c r="C20" s="131">
        <v>41</v>
      </c>
      <c r="D20" s="131">
        <v>637004</v>
      </c>
      <c r="E20" s="135" t="s">
        <v>175</v>
      </c>
      <c r="F20" s="129">
        <v>100</v>
      </c>
      <c r="G20" s="129"/>
      <c r="H20" s="129">
        <f>F20+G20</f>
        <v>100</v>
      </c>
      <c r="I20" s="129"/>
      <c r="J20" s="129">
        <f>H20+I20</f>
        <v>100</v>
      </c>
    </row>
    <row r="21" spans="1:10" ht="12.75">
      <c r="A21" s="231" t="s">
        <v>156</v>
      </c>
      <c r="B21" s="234" t="s">
        <v>529</v>
      </c>
      <c r="C21" s="114" t="s">
        <v>530</v>
      </c>
      <c r="D21" s="424" t="s">
        <v>531</v>
      </c>
      <c r="E21" s="424"/>
      <c r="F21" s="124">
        <f>SUM(F22:F25)</f>
        <v>4500</v>
      </c>
      <c r="G21" s="124">
        <f>SUM(G22:G25)</f>
        <v>0</v>
      </c>
      <c r="H21" s="124">
        <f>SUM(H22:H25)</f>
        <v>4500</v>
      </c>
      <c r="I21" s="124">
        <f>SUM(I22:I25)</f>
        <v>0</v>
      </c>
      <c r="J21" s="124">
        <f>SUM(J22:J25)</f>
        <v>4500</v>
      </c>
    </row>
    <row r="22" spans="1:10" ht="12.75" customHeight="1">
      <c r="A22" s="231" t="s">
        <v>157</v>
      </c>
      <c r="B22" s="113"/>
      <c r="C22" s="131">
        <v>41</v>
      </c>
      <c r="D22" s="131">
        <v>632001</v>
      </c>
      <c r="E22" s="119" t="s">
        <v>373</v>
      </c>
      <c r="F22" s="129">
        <v>3700</v>
      </c>
      <c r="G22" s="129"/>
      <c r="H22" s="129">
        <f>F22+G22</f>
        <v>3700</v>
      </c>
      <c r="I22" s="129"/>
      <c r="J22" s="129">
        <f>H22+I22</f>
        <v>3700</v>
      </c>
    </row>
    <row r="23" spans="1:10" ht="12.75" customHeight="1">
      <c r="A23" s="231" t="s">
        <v>158</v>
      </c>
      <c r="B23" s="113"/>
      <c r="C23" s="131">
        <v>41</v>
      </c>
      <c r="D23" s="131">
        <v>632002</v>
      </c>
      <c r="E23" s="119" t="s">
        <v>524</v>
      </c>
      <c r="F23" s="129">
        <v>200</v>
      </c>
      <c r="G23" s="129"/>
      <c r="H23" s="129">
        <f>F23+G23</f>
        <v>200</v>
      </c>
      <c r="I23" s="129"/>
      <c r="J23" s="129">
        <f>H23+I23</f>
        <v>200</v>
      </c>
    </row>
    <row r="24" spans="1:10" ht="12.75">
      <c r="A24" s="231" t="s">
        <v>159</v>
      </c>
      <c r="B24" s="113"/>
      <c r="C24" s="131">
        <v>41</v>
      </c>
      <c r="D24" s="133">
        <v>635006</v>
      </c>
      <c r="E24" s="135" t="s">
        <v>525</v>
      </c>
      <c r="F24" s="129">
        <v>500</v>
      </c>
      <c r="G24" s="129"/>
      <c r="H24" s="129">
        <f>F24+G24</f>
        <v>500</v>
      </c>
      <c r="I24" s="129"/>
      <c r="J24" s="129">
        <f>H24+I24</f>
        <v>500</v>
      </c>
    </row>
    <row r="25" spans="1:10" ht="12.75">
      <c r="A25" s="231" t="s">
        <v>161</v>
      </c>
      <c r="B25" s="113"/>
      <c r="C25" s="131">
        <v>41</v>
      </c>
      <c r="D25" s="133">
        <v>637004</v>
      </c>
      <c r="E25" s="135" t="s">
        <v>532</v>
      </c>
      <c r="F25" s="129">
        <v>100</v>
      </c>
      <c r="G25" s="129"/>
      <c r="H25" s="129">
        <f>F25+G25</f>
        <v>100</v>
      </c>
      <c r="I25" s="129"/>
      <c r="J25" s="129">
        <f>H25+I25</f>
        <v>100</v>
      </c>
    </row>
    <row r="26" spans="1:10" ht="12.75">
      <c r="A26" s="231" t="s">
        <v>163</v>
      </c>
      <c r="B26" s="234" t="s">
        <v>109</v>
      </c>
      <c r="C26" s="114" t="s">
        <v>533</v>
      </c>
      <c r="D26" s="396" t="s">
        <v>534</v>
      </c>
      <c r="E26" s="396"/>
      <c r="F26" s="124">
        <f>SUM(F27:F32)</f>
        <v>33100</v>
      </c>
      <c r="G26" s="124">
        <f>SUM(G27:G32)</f>
        <v>0</v>
      </c>
      <c r="H26" s="124">
        <f>SUM(H27:H32)</f>
        <v>33100</v>
      </c>
      <c r="I26" s="124">
        <f>SUM(I27:I32)</f>
        <v>5000</v>
      </c>
      <c r="J26" s="124">
        <f>SUM(J27:J32)</f>
        <v>38100</v>
      </c>
    </row>
    <row r="27" spans="1:10" ht="12.75">
      <c r="A27" s="231" t="s">
        <v>165</v>
      </c>
      <c r="B27" s="113"/>
      <c r="C27" s="131">
        <v>41</v>
      </c>
      <c r="D27" s="131">
        <v>632001</v>
      </c>
      <c r="E27" s="119" t="s">
        <v>373</v>
      </c>
      <c r="F27" s="129">
        <v>7000</v>
      </c>
      <c r="G27" s="129"/>
      <c r="H27" s="129">
        <f aca="true" t="shared" si="0" ref="H27:H32">F27+G27</f>
        <v>7000</v>
      </c>
      <c r="I27" s="129"/>
      <c r="J27" s="129">
        <f aca="true" t="shared" si="1" ref="J27:J32">H27+I27</f>
        <v>7000</v>
      </c>
    </row>
    <row r="28" spans="1:10" ht="12.75">
      <c r="A28" s="231" t="s">
        <v>168</v>
      </c>
      <c r="B28" s="113"/>
      <c r="C28" s="131">
        <v>41</v>
      </c>
      <c r="D28" s="131">
        <v>632002</v>
      </c>
      <c r="E28" s="119" t="s">
        <v>524</v>
      </c>
      <c r="F28" s="129">
        <v>1500</v>
      </c>
      <c r="G28" s="129"/>
      <c r="H28" s="129">
        <f t="shared" si="0"/>
        <v>1500</v>
      </c>
      <c r="I28" s="238"/>
      <c r="J28" s="129">
        <f t="shared" si="1"/>
        <v>1500</v>
      </c>
    </row>
    <row r="29" spans="1:10" ht="12.75">
      <c r="A29" s="231" t="s">
        <v>171</v>
      </c>
      <c r="B29" s="113"/>
      <c r="C29" s="131">
        <v>41</v>
      </c>
      <c r="D29" s="133">
        <v>637004</v>
      </c>
      <c r="E29" s="135" t="s">
        <v>528</v>
      </c>
      <c r="F29" s="129">
        <v>22000</v>
      </c>
      <c r="G29" s="129"/>
      <c r="H29" s="129">
        <f t="shared" si="0"/>
        <v>22000</v>
      </c>
      <c r="I29" s="129">
        <v>5000</v>
      </c>
      <c r="J29" s="129">
        <f t="shared" si="1"/>
        <v>27000</v>
      </c>
    </row>
    <row r="30" spans="1:10" ht="12.75">
      <c r="A30" s="231" t="s">
        <v>172</v>
      </c>
      <c r="B30" s="113"/>
      <c r="C30" s="131">
        <v>41</v>
      </c>
      <c r="D30" s="133">
        <v>635006</v>
      </c>
      <c r="E30" s="135" t="s">
        <v>525</v>
      </c>
      <c r="F30" s="129">
        <v>2000</v>
      </c>
      <c r="G30" s="129"/>
      <c r="H30" s="129">
        <f t="shared" si="0"/>
        <v>2000</v>
      </c>
      <c r="I30" s="238"/>
      <c r="J30" s="129">
        <f t="shared" si="1"/>
        <v>2000</v>
      </c>
    </row>
    <row r="31" spans="1:10" ht="12.75">
      <c r="A31" s="231" t="s">
        <v>105</v>
      </c>
      <c r="B31" s="113"/>
      <c r="C31" s="131">
        <v>41</v>
      </c>
      <c r="D31" s="133">
        <v>635004</v>
      </c>
      <c r="E31" s="135" t="s">
        <v>535</v>
      </c>
      <c r="F31" s="129">
        <v>500</v>
      </c>
      <c r="G31" s="129"/>
      <c r="H31" s="129">
        <f t="shared" si="0"/>
        <v>500</v>
      </c>
      <c r="I31" s="238"/>
      <c r="J31" s="129">
        <f t="shared" si="1"/>
        <v>500</v>
      </c>
    </row>
    <row r="32" spans="1:10" ht="12.75">
      <c r="A32" s="231" t="s">
        <v>108</v>
      </c>
      <c r="B32" s="113"/>
      <c r="C32" s="131">
        <v>41</v>
      </c>
      <c r="D32" s="131">
        <v>637004</v>
      </c>
      <c r="E32" s="135" t="s">
        <v>175</v>
      </c>
      <c r="F32" s="129">
        <v>100</v>
      </c>
      <c r="G32" s="129"/>
      <c r="H32" s="129">
        <f t="shared" si="0"/>
        <v>100</v>
      </c>
      <c r="I32" s="129"/>
      <c r="J32" s="129">
        <f t="shared" si="1"/>
        <v>100</v>
      </c>
    </row>
    <row r="33" spans="1:10" ht="12.75">
      <c r="A33" s="231" t="s">
        <v>111</v>
      </c>
      <c r="B33" s="234" t="s">
        <v>143</v>
      </c>
      <c r="C33" s="114" t="s">
        <v>536</v>
      </c>
      <c r="D33" s="396" t="s">
        <v>537</v>
      </c>
      <c r="E33" s="396"/>
      <c r="F33" s="124">
        <f>SUM(F34:F37)</f>
        <v>2500</v>
      </c>
      <c r="G33" s="124">
        <f>SUM(G34:G37)</f>
        <v>0</v>
      </c>
      <c r="H33" s="124">
        <f>SUM(H34:H37)</f>
        <v>2500</v>
      </c>
      <c r="I33" s="124">
        <f>SUM(I34:I37)</f>
        <v>700</v>
      </c>
      <c r="J33" s="124">
        <f>SUM(J34:J37)</f>
        <v>3200</v>
      </c>
    </row>
    <row r="34" spans="1:10" ht="12.75">
      <c r="A34" s="231" t="s">
        <v>113</v>
      </c>
      <c r="B34" s="125"/>
      <c r="C34" s="126">
        <v>41</v>
      </c>
      <c r="D34" s="131">
        <v>632001</v>
      </c>
      <c r="E34" s="119" t="s">
        <v>373</v>
      </c>
      <c r="F34" s="129">
        <v>1500</v>
      </c>
      <c r="G34" s="129"/>
      <c r="H34" s="129">
        <f>F34+G34</f>
        <v>1500</v>
      </c>
      <c r="I34" s="238">
        <v>700</v>
      </c>
      <c r="J34" s="129">
        <f>H34+I34</f>
        <v>2200</v>
      </c>
    </row>
    <row r="35" spans="1:10" ht="12.75">
      <c r="A35" s="231" t="s">
        <v>115</v>
      </c>
      <c r="B35" s="236"/>
      <c r="C35" s="237">
        <v>41</v>
      </c>
      <c r="D35" s="131">
        <v>632002</v>
      </c>
      <c r="E35" s="119" t="s">
        <v>524</v>
      </c>
      <c r="F35" s="129">
        <v>100</v>
      </c>
      <c r="G35" s="129"/>
      <c r="H35" s="129">
        <f>F35+G35</f>
        <v>100</v>
      </c>
      <c r="I35" s="129"/>
      <c r="J35" s="129">
        <f>H35+I35</f>
        <v>100</v>
      </c>
    </row>
    <row r="36" spans="1:10" ht="12.75">
      <c r="A36" s="231" t="s">
        <v>117</v>
      </c>
      <c r="B36" s="113"/>
      <c r="C36" s="131">
        <v>41</v>
      </c>
      <c r="D36" s="133">
        <v>635006</v>
      </c>
      <c r="E36" s="135" t="s">
        <v>525</v>
      </c>
      <c r="F36" s="129">
        <v>800</v>
      </c>
      <c r="G36" s="129"/>
      <c r="H36" s="129">
        <f>F36+G36</f>
        <v>800</v>
      </c>
      <c r="I36" s="238"/>
      <c r="J36" s="129">
        <f>H36+I36</f>
        <v>800</v>
      </c>
    </row>
    <row r="37" spans="1:10" ht="12.75">
      <c r="A37" s="231" t="s">
        <v>119</v>
      </c>
      <c r="B37" s="113"/>
      <c r="C37" s="131">
        <v>41</v>
      </c>
      <c r="D37" s="133">
        <v>637004</v>
      </c>
      <c r="E37" s="135" t="s">
        <v>175</v>
      </c>
      <c r="F37" s="129">
        <v>100</v>
      </c>
      <c r="G37" s="129"/>
      <c r="H37" s="129">
        <f>F37+G37</f>
        <v>100</v>
      </c>
      <c r="I37" s="129"/>
      <c r="J37" s="129">
        <f>H37+I37</f>
        <v>100</v>
      </c>
    </row>
    <row r="38" spans="1:10" ht="12.75">
      <c r="A38" s="231" t="s">
        <v>121</v>
      </c>
      <c r="B38" s="234" t="s">
        <v>166</v>
      </c>
      <c r="C38" s="114" t="s">
        <v>538</v>
      </c>
      <c r="D38" s="396" t="s">
        <v>539</v>
      </c>
      <c r="E38" s="396"/>
      <c r="F38" s="124">
        <f>SUM(F39:F43)</f>
        <v>17800</v>
      </c>
      <c r="G38" s="124">
        <f>SUM(G39:G43)</f>
        <v>0</v>
      </c>
      <c r="H38" s="124">
        <f>SUM(H39:H43)</f>
        <v>17800</v>
      </c>
      <c r="I38" s="124">
        <f>SUM(I39:I43)</f>
        <v>0</v>
      </c>
      <c r="J38" s="124">
        <f>SUM(J39:J43)</f>
        <v>17800</v>
      </c>
    </row>
    <row r="39" spans="1:10" ht="12.75">
      <c r="A39" s="231" t="s">
        <v>123</v>
      </c>
      <c r="B39" s="125"/>
      <c r="C39" s="126">
        <v>41</v>
      </c>
      <c r="D39" s="131">
        <v>632001</v>
      </c>
      <c r="E39" s="119" t="s">
        <v>373</v>
      </c>
      <c r="F39" s="129">
        <v>14500</v>
      </c>
      <c r="G39" s="129"/>
      <c r="H39" s="129">
        <f>F39+G39</f>
        <v>14500</v>
      </c>
      <c r="I39" s="129"/>
      <c r="J39" s="129">
        <f>H39+I39</f>
        <v>14500</v>
      </c>
    </row>
    <row r="40" spans="1:10" ht="12.75">
      <c r="A40" s="231" t="s">
        <v>125</v>
      </c>
      <c r="B40" s="236"/>
      <c r="C40" s="237">
        <v>41</v>
      </c>
      <c r="D40" s="131">
        <v>632002</v>
      </c>
      <c r="E40" s="119" t="s">
        <v>524</v>
      </c>
      <c r="F40" s="129">
        <v>2000</v>
      </c>
      <c r="G40" s="129"/>
      <c r="H40" s="129">
        <f>F40+G40</f>
        <v>2000</v>
      </c>
      <c r="I40" s="129"/>
      <c r="J40" s="129">
        <f>H40+I40</f>
        <v>2000</v>
      </c>
    </row>
    <row r="41" spans="1:10" ht="12.75">
      <c r="A41" s="231" t="s">
        <v>127</v>
      </c>
      <c r="B41" s="113"/>
      <c r="C41" s="131">
        <v>41</v>
      </c>
      <c r="D41" s="133">
        <v>635006</v>
      </c>
      <c r="E41" s="135" t="s">
        <v>525</v>
      </c>
      <c r="F41" s="129">
        <v>1000</v>
      </c>
      <c r="G41" s="129"/>
      <c r="H41" s="129">
        <f>F41+G41</f>
        <v>1000</v>
      </c>
      <c r="I41" s="129">
        <v>-400</v>
      </c>
      <c r="J41" s="129">
        <f>H41+I41</f>
        <v>600</v>
      </c>
    </row>
    <row r="42" spans="1:10" ht="12.75">
      <c r="A42" s="231" t="s">
        <v>129</v>
      </c>
      <c r="B42" s="236"/>
      <c r="C42" s="237">
        <v>41</v>
      </c>
      <c r="D42" s="131">
        <v>635004</v>
      </c>
      <c r="E42" s="135" t="s">
        <v>535</v>
      </c>
      <c r="F42" s="129">
        <v>200</v>
      </c>
      <c r="G42" s="129"/>
      <c r="H42" s="129">
        <f>F42+G42</f>
        <v>200</v>
      </c>
      <c r="I42" s="129"/>
      <c r="J42" s="129">
        <f>H42+I42</f>
        <v>200</v>
      </c>
    </row>
    <row r="43" spans="1:10" ht="12.75">
      <c r="A43" s="231" t="s">
        <v>130</v>
      </c>
      <c r="B43" s="113"/>
      <c r="C43" s="131">
        <v>41</v>
      </c>
      <c r="D43" s="133">
        <v>637004</v>
      </c>
      <c r="E43" s="135" t="s">
        <v>175</v>
      </c>
      <c r="F43" s="129">
        <v>100</v>
      </c>
      <c r="G43" s="129"/>
      <c r="H43" s="129">
        <f>F43+G43</f>
        <v>100</v>
      </c>
      <c r="I43" s="129">
        <v>400</v>
      </c>
      <c r="J43" s="129">
        <f>H43+I43</f>
        <v>500</v>
      </c>
    </row>
    <row r="44" spans="1:10" ht="12.75">
      <c r="A44" s="231" t="s">
        <v>217</v>
      </c>
      <c r="B44" s="234" t="s">
        <v>166</v>
      </c>
      <c r="C44" s="114" t="s">
        <v>540</v>
      </c>
      <c r="D44" s="396" t="s">
        <v>541</v>
      </c>
      <c r="E44" s="396"/>
      <c r="F44" s="124">
        <f>SUM(F45:F49)</f>
        <v>0</v>
      </c>
      <c r="G44" s="124">
        <f>SUM(G45:G49)</f>
        <v>0</v>
      </c>
      <c r="H44" s="124">
        <f>SUM(H45:H49)</f>
        <v>0</v>
      </c>
      <c r="I44" s="124">
        <f>SUM(I45:I49)</f>
        <v>0</v>
      </c>
      <c r="J44" s="124">
        <f>SUM(J45:J49)</f>
        <v>0</v>
      </c>
    </row>
    <row r="45" spans="1:10" ht="12.75">
      <c r="A45" s="231" t="s">
        <v>132</v>
      </c>
      <c r="B45" s="125"/>
      <c r="C45" s="126">
        <v>41</v>
      </c>
      <c r="D45" s="131">
        <v>632001</v>
      </c>
      <c r="E45" s="119" t="s">
        <v>373</v>
      </c>
      <c r="F45" s="129">
        <v>0</v>
      </c>
      <c r="G45" s="129"/>
      <c r="H45" s="129">
        <f>F45+G45</f>
        <v>0</v>
      </c>
      <c r="I45" s="238"/>
      <c r="J45" s="129">
        <f>H45+I45</f>
        <v>0</v>
      </c>
    </row>
    <row r="46" spans="1:10" ht="12.75">
      <c r="A46" s="231" t="s">
        <v>218</v>
      </c>
      <c r="B46" s="236"/>
      <c r="C46" s="237">
        <v>41</v>
      </c>
      <c r="D46" s="131">
        <v>632002</v>
      </c>
      <c r="E46" s="119" t="s">
        <v>524</v>
      </c>
      <c r="F46" s="129">
        <v>0</v>
      </c>
      <c r="G46" s="129"/>
      <c r="H46" s="129">
        <f>F46+G46</f>
        <v>0</v>
      </c>
      <c r="I46" s="129"/>
      <c r="J46" s="129">
        <f>H46+I46</f>
        <v>0</v>
      </c>
    </row>
    <row r="47" spans="1:10" ht="12.75">
      <c r="A47" s="231" t="s">
        <v>133</v>
      </c>
      <c r="B47" s="236"/>
      <c r="C47" s="237">
        <v>41</v>
      </c>
      <c r="D47" s="133">
        <v>635004</v>
      </c>
      <c r="E47" s="135" t="s">
        <v>535</v>
      </c>
      <c r="F47" s="129">
        <v>0</v>
      </c>
      <c r="G47" s="129"/>
      <c r="H47" s="129">
        <f>F47+G47</f>
        <v>0</v>
      </c>
      <c r="I47" s="129"/>
      <c r="J47" s="129">
        <f>H47+I47</f>
        <v>0</v>
      </c>
    </row>
    <row r="48" spans="1:10" ht="12.75">
      <c r="A48" s="231" t="s">
        <v>134</v>
      </c>
      <c r="B48" s="236"/>
      <c r="C48" s="237">
        <v>41</v>
      </c>
      <c r="D48" s="133">
        <v>635006</v>
      </c>
      <c r="E48" s="135" t="s">
        <v>525</v>
      </c>
      <c r="F48" s="129">
        <v>0</v>
      </c>
      <c r="G48" s="129"/>
      <c r="H48" s="129">
        <f>F48+G48</f>
        <v>0</v>
      </c>
      <c r="I48" s="129"/>
      <c r="J48" s="129">
        <f>H48+I48</f>
        <v>0</v>
      </c>
    </row>
    <row r="49" spans="1:10" ht="12.75">
      <c r="A49" s="231" t="s">
        <v>220</v>
      </c>
      <c r="B49" s="113"/>
      <c r="C49" s="131">
        <v>41</v>
      </c>
      <c r="D49" s="133">
        <v>637004</v>
      </c>
      <c r="E49" s="135" t="s">
        <v>532</v>
      </c>
      <c r="F49" s="129">
        <v>0</v>
      </c>
      <c r="G49" s="129"/>
      <c r="H49" s="129">
        <f>F49+G49</f>
        <v>0</v>
      </c>
      <c r="I49" s="129"/>
      <c r="J49" s="129">
        <f>H49+I49</f>
        <v>0</v>
      </c>
    </row>
    <row r="50" spans="1:10" ht="12.75">
      <c r="A50" s="231" t="s">
        <v>221</v>
      </c>
      <c r="B50" s="114" t="s">
        <v>166</v>
      </c>
      <c r="C50" s="114" t="s">
        <v>542</v>
      </c>
      <c r="D50" s="396" t="s">
        <v>543</v>
      </c>
      <c r="E50" s="396"/>
      <c r="F50" s="124">
        <f>SUM(F51:F54)</f>
        <v>600</v>
      </c>
      <c r="G50" s="124">
        <f>SUM(G51:G54)</f>
        <v>0</v>
      </c>
      <c r="H50" s="124">
        <f>SUM(H51:H54)</f>
        <v>600</v>
      </c>
      <c r="I50" s="124">
        <f>SUM(I51:I54)</f>
        <v>1010</v>
      </c>
      <c r="J50" s="124">
        <f>SUM(J51:J54)</f>
        <v>1610</v>
      </c>
    </row>
    <row r="51" spans="1:10" ht="12.75">
      <c r="A51" s="231" t="s">
        <v>222</v>
      </c>
      <c r="B51" s="125"/>
      <c r="C51" s="126">
        <v>41</v>
      </c>
      <c r="D51" s="131">
        <v>632001</v>
      </c>
      <c r="E51" s="119" t="s">
        <v>373</v>
      </c>
      <c r="F51" s="129">
        <v>0</v>
      </c>
      <c r="G51" s="129"/>
      <c r="H51" s="129">
        <f>F51+G51</f>
        <v>0</v>
      </c>
      <c r="I51" s="129">
        <v>410</v>
      </c>
      <c r="J51" s="129">
        <f>I51+H51</f>
        <v>410</v>
      </c>
    </row>
    <row r="52" spans="1:10" ht="12.75">
      <c r="A52" s="231" t="s">
        <v>224</v>
      </c>
      <c r="B52" s="125"/>
      <c r="C52" s="126"/>
      <c r="D52" s="133">
        <v>632002</v>
      </c>
      <c r="E52" s="119" t="s">
        <v>524</v>
      </c>
      <c r="F52" s="129"/>
      <c r="G52" s="129"/>
      <c r="H52" s="129"/>
      <c r="I52" s="129"/>
      <c r="J52" s="129">
        <f>I52+H52</f>
        <v>0</v>
      </c>
    </row>
    <row r="53" spans="1:10" ht="12.75">
      <c r="A53" s="231" t="s">
        <v>330</v>
      </c>
      <c r="B53" s="236"/>
      <c r="C53" s="237">
        <v>41</v>
      </c>
      <c r="D53" s="133">
        <v>635006</v>
      </c>
      <c r="E53" s="135" t="s">
        <v>525</v>
      </c>
      <c r="F53" s="129">
        <v>500</v>
      </c>
      <c r="G53" s="129"/>
      <c r="H53" s="129">
        <f>F53+G53</f>
        <v>500</v>
      </c>
      <c r="I53" s="129">
        <v>600</v>
      </c>
      <c r="J53" s="129">
        <f>I53+H53</f>
        <v>1100</v>
      </c>
    </row>
    <row r="54" spans="1:10" ht="12.75">
      <c r="A54" s="231" t="s">
        <v>332</v>
      </c>
      <c r="B54" s="113"/>
      <c r="C54" s="131">
        <v>41</v>
      </c>
      <c r="D54" s="133">
        <v>637004</v>
      </c>
      <c r="E54" s="135" t="s">
        <v>532</v>
      </c>
      <c r="F54" s="129">
        <v>100</v>
      </c>
      <c r="G54" s="129"/>
      <c r="H54" s="129">
        <f>F54+G54</f>
        <v>100</v>
      </c>
      <c r="I54" s="129"/>
      <c r="J54" s="129">
        <f>I54+H54</f>
        <v>100</v>
      </c>
    </row>
    <row r="55" spans="1:10" ht="12.75">
      <c r="A55" s="231" t="s">
        <v>334</v>
      </c>
      <c r="B55" s="114" t="s">
        <v>109</v>
      </c>
      <c r="C55" s="114" t="s">
        <v>544</v>
      </c>
      <c r="D55" s="396" t="s">
        <v>545</v>
      </c>
      <c r="E55" s="396"/>
      <c r="F55" s="124">
        <f>SUM(F56:F60)</f>
        <v>7300</v>
      </c>
      <c r="G55" s="124">
        <f>SUM(G56:G60)</f>
        <v>0</v>
      </c>
      <c r="H55" s="124">
        <f>SUM(H56:H60)</f>
        <v>7300</v>
      </c>
      <c r="I55" s="124">
        <f>SUM(I56:I60)</f>
        <v>-1200</v>
      </c>
      <c r="J55" s="124">
        <f>SUM(J56:J60)</f>
        <v>6100</v>
      </c>
    </row>
    <row r="56" spans="1:10" ht="12.75">
      <c r="A56" s="231" t="s">
        <v>336</v>
      </c>
      <c r="B56" s="113"/>
      <c r="C56" s="131">
        <v>41</v>
      </c>
      <c r="D56" s="133">
        <v>632001</v>
      </c>
      <c r="E56" s="135" t="s">
        <v>373</v>
      </c>
      <c r="F56" s="129">
        <v>5800</v>
      </c>
      <c r="G56" s="129"/>
      <c r="H56" s="129">
        <f>F56+G56</f>
        <v>5800</v>
      </c>
      <c r="I56" s="238">
        <v>-800</v>
      </c>
      <c r="J56" s="129">
        <f>H56+I56</f>
        <v>5000</v>
      </c>
    </row>
    <row r="57" spans="1:10" ht="12.75">
      <c r="A57" s="231" t="s">
        <v>135</v>
      </c>
      <c r="B57" s="113"/>
      <c r="C57" s="131">
        <v>41</v>
      </c>
      <c r="D57" s="133">
        <v>632002</v>
      </c>
      <c r="E57" s="135" t="s">
        <v>524</v>
      </c>
      <c r="F57" s="129">
        <v>300</v>
      </c>
      <c r="G57" s="129"/>
      <c r="H57" s="129">
        <f>F57+G57</f>
        <v>300</v>
      </c>
      <c r="I57" s="129"/>
      <c r="J57" s="129">
        <f>H57+I57</f>
        <v>300</v>
      </c>
    </row>
    <row r="58" spans="1:10" ht="12.75">
      <c r="A58" s="231" t="s">
        <v>338</v>
      </c>
      <c r="B58" s="113"/>
      <c r="C58" s="131">
        <v>41</v>
      </c>
      <c r="D58" s="133">
        <v>635004</v>
      </c>
      <c r="E58" s="135" t="s">
        <v>535</v>
      </c>
      <c r="F58" s="129"/>
      <c r="G58" s="129"/>
      <c r="H58" s="129">
        <f>F58+G58</f>
        <v>0</v>
      </c>
      <c r="I58" s="129"/>
      <c r="J58" s="129">
        <f>H58+I58</f>
        <v>0</v>
      </c>
    </row>
    <row r="59" spans="1:10" ht="12.75">
      <c r="A59" s="231" t="s">
        <v>137</v>
      </c>
      <c r="B59" s="113"/>
      <c r="C59" s="131">
        <v>41</v>
      </c>
      <c r="D59" s="133">
        <v>635006</v>
      </c>
      <c r="E59" s="135" t="s">
        <v>525</v>
      </c>
      <c r="F59" s="129">
        <v>1000</v>
      </c>
      <c r="G59" s="129"/>
      <c r="H59" s="129">
        <f>F59+G59</f>
        <v>1000</v>
      </c>
      <c r="I59" s="238">
        <v>-500</v>
      </c>
      <c r="J59" s="129">
        <f>H59+I59</f>
        <v>500</v>
      </c>
    </row>
    <row r="60" spans="1:10" ht="12.75">
      <c r="A60" s="231" t="s">
        <v>364</v>
      </c>
      <c r="B60" s="113"/>
      <c r="C60" s="131">
        <v>41</v>
      </c>
      <c r="D60" s="133">
        <v>637004</v>
      </c>
      <c r="E60" s="135" t="s">
        <v>532</v>
      </c>
      <c r="F60" s="129">
        <v>200</v>
      </c>
      <c r="G60" s="129"/>
      <c r="H60" s="129">
        <f>F60+G60</f>
        <v>200</v>
      </c>
      <c r="I60" s="238">
        <v>100</v>
      </c>
      <c r="J60" s="129">
        <f>H60+I60</f>
        <v>300</v>
      </c>
    </row>
    <row r="61" spans="1:10" ht="12.75">
      <c r="A61" s="231" t="s">
        <v>365</v>
      </c>
      <c r="B61" s="114" t="s">
        <v>109</v>
      </c>
      <c r="C61" s="114" t="s">
        <v>546</v>
      </c>
      <c r="D61" s="396" t="s">
        <v>547</v>
      </c>
      <c r="E61" s="396"/>
      <c r="F61" s="124">
        <f>SUM(F62:F65)</f>
        <v>100</v>
      </c>
      <c r="G61" s="124">
        <f>SUM(G62:G65)</f>
        <v>0</v>
      </c>
      <c r="H61" s="124">
        <f>SUM(H62:H65)</f>
        <v>100</v>
      </c>
      <c r="I61" s="124">
        <f>SUM(I62:I65)</f>
        <v>0</v>
      </c>
      <c r="J61" s="124">
        <f>SUM(J62:J65)</f>
        <v>100</v>
      </c>
    </row>
    <row r="62" spans="1:10" ht="12.75">
      <c r="A62" s="231" t="s">
        <v>226</v>
      </c>
      <c r="B62" s="113"/>
      <c r="C62" s="131">
        <v>41</v>
      </c>
      <c r="D62" s="133">
        <v>632001</v>
      </c>
      <c r="E62" s="135" t="s">
        <v>373</v>
      </c>
      <c r="F62" s="129"/>
      <c r="G62" s="129"/>
      <c r="H62" s="129">
        <f>F62+G62</f>
        <v>0</v>
      </c>
      <c r="I62" s="129"/>
      <c r="J62" s="129">
        <f>H62+I62</f>
        <v>0</v>
      </c>
    </row>
    <row r="63" spans="1:10" ht="12.75">
      <c r="A63" s="231" t="s">
        <v>227</v>
      </c>
      <c r="B63" s="113"/>
      <c r="C63" s="131">
        <v>41</v>
      </c>
      <c r="D63" s="133">
        <v>632002</v>
      </c>
      <c r="E63" s="135" t="s">
        <v>524</v>
      </c>
      <c r="F63" s="129"/>
      <c r="G63" s="129"/>
      <c r="H63" s="129">
        <f>F63+G63</f>
        <v>0</v>
      </c>
      <c r="I63" s="129"/>
      <c r="J63" s="129">
        <f>H63+I63</f>
        <v>0</v>
      </c>
    </row>
    <row r="64" spans="1:10" ht="12.75">
      <c r="A64" s="231" t="s">
        <v>230</v>
      </c>
      <c r="B64" s="113"/>
      <c r="C64" s="131">
        <v>41</v>
      </c>
      <c r="D64" s="133">
        <v>635006</v>
      </c>
      <c r="E64" s="135" t="s">
        <v>525</v>
      </c>
      <c r="F64" s="129"/>
      <c r="G64" s="129"/>
      <c r="H64" s="129">
        <f>F64+G64</f>
        <v>0</v>
      </c>
      <c r="I64" s="129"/>
      <c r="J64" s="129">
        <f>H64+I64</f>
        <v>0</v>
      </c>
    </row>
    <row r="65" spans="1:10" ht="12.75">
      <c r="A65" s="231" t="s">
        <v>232</v>
      </c>
      <c r="B65" s="113"/>
      <c r="C65" s="131">
        <v>41</v>
      </c>
      <c r="D65" s="133">
        <v>637004</v>
      </c>
      <c r="E65" s="135" t="s">
        <v>175</v>
      </c>
      <c r="F65" s="129">
        <v>100</v>
      </c>
      <c r="G65" s="129"/>
      <c r="H65" s="129">
        <f>F65+G65</f>
        <v>100</v>
      </c>
      <c r="I65" s="129"/>
      <c r="J65" s="129">
        <f>H65+I65</f>
        <v>100</v>
      </c>
    </row>
    <row r="66" spans="1:10" ht="12.75">
      <c r="A66" s="231" t="s">
        <v>234</v>
      </c>
      <c r="B66" s="234" t="s">
        <v>109</v>
      </c>
      <c r="C66" s="114" t="s">
        <v>548</v>
      </c>
      <c r="D66" s="396" t="s">
        <v>549</v>
      </c>
      <c r="E66" s="396"/>
      <c r="F66" s="124">
        <f>SUM(F67:F72)</f>
        <v>8700</v>
      </c>
      <c r="G66" s="124">
        <f>SUM(G67:G72)</f>
        <v>0</v>
      </c>
      <c r="H66" s="124">
        <f>SUM(H67:H72)</f>
        <v>8700</v>
      </c>
      <c r="I66" s="124">
        <f>SUM(I67:I72)</f>
        <v>0</v>
      </c>
      <c r="J66" s="124">
        <f>SUM(J67:J72)</f>
        <v>8700</v>
      </c>
    </row>
    <row r="67" spans="1:10" ht="12.75">
      <c r="A67" s="231" t="s">
        <v>236</v>
      </c>
      <c r="B67" s="113"/>
      <c r="C67" s="131">
        <v>41</v>
      </c>
      <c r="D67" s="131">
        <v>632001</v>
      </c>
      <c r="E67" s="119" t="s">
        <v>373</v>
      </c>
      <c r="F67" s="129">
        <v>1800</v>
      </c>
      <c r="G67" s="129"/>
      <c r="H67" s="129">
        <f aca="true" t="shared" si="2" ref="H67:H72">F67+G67</f>
        <v>1800</v>
      </c>
      <c r="I67" s="129"/>
      <c r="J67" s="129">
        <f aca="true" t="shared" si="3" ref="J67:J72">H67+I67</f>
        <v>1800</v>
      </c>
    </row>
    <row r="68" spans="1:10" ht="12.75">
      <c r="A68" s="231" t="s">
        <v>237</v>
      </c>
      <c r="B68" s="113"/>
      <c r="C68" s="131">
        <v>41</v>
      </c>
      <c r="D68" s="131">
        <v>632002</v>
      </c>
      <c r="E68" s="119" t="s">
        <v>524</v>
      </c>
      <c r="F68" s="129">
        <v>500</v>
      </c>
      <c r="G68" s="129"/>
      <c r="H68" s="129">
        <f t="shared" si="2"/>
        <v>500</v>
      </c>
      <c r="I68" s="129"/>
      <c r="J68" s="129">
        <f t="shared" si="3"/>
        <v>500</v>
      </c>
    </row>
    <row r="69" spans="1:10" ht="12.75">
      <c r="A69" s="231" t="s">
        <v>238</v>
      </c>
      <c r="B69" s="113"/>
      <c r="C69" s="131">
        <v>41</v>
      </c>
      <c r="D69" s="133">
        <v>637004</v>
      </c>
      <c r="E69" s="135" t="s">
        <v>528</v>
      </c>
      <c r="F69" s="129">
        <v>5000</v>
      </c>
      <c r="G69" s="129"/>
      <c r="H69" s="129">
        <f t="shared" si="2"/>
        <v>5000</v>
      </c>
      <c r="I69" s="129"/>
      <c r="J69" s="129">
        <f t="shared" si="3"/>
        <v>5000</v>
      </c>
    </row>
    <row r="70" spans="1:10" ht="12.75">
      <c r="A70" s="231" t="s">
        <v>239</v>
      </c>
      <c r="B70" s="113"/>
      <c r="C70" s="131">
        <v>41</v>
      </c>
      <c r="D70" s="133">
        <v>635006</v>
      </c>
      <c r="E70" s="135" t="s">
        <v>525</v>
      </c>
      <c r="F70" s="129">
        <v>1200</v>
      </c>
      <c r="G70" s="129"/>
      <c r="H70" s="129">
        <f t="shared" si="2"/>
        <v>1200</v>
      </c>
      <c r="I70" s="129"/>
      <c r="J70" s="129">
        <f t="shared" si="3"/>
        <v>1200</v>
      </c>
    </row>
    <row r="71" spans="1:10" ht="12.75">
      <c r="A71" s="231" t="s">
        <v>240</v>
      </c>
      <c r="B71" s="113"/>
      <c r="C71" s="131">
        <v>41</v>
      </c>
      <c r="D71" s="133">
        <v>635004</v>
      </c>
      <c r="E71" s="135" t="s">
        <v>535</v>
      </c>
      <c r="F71" s="129">
        <v>100</v>
      </c>
      <c r="G71" s="129"/>
      <c r="H71" s="129">
        <f t="shared" si="2"/>
        <v>100</v>
      </c>
      <c r="I71" s="129"/>
      <c r="J71" s="129">
        <f t="shared" si="3"/>
        <v>100</v>
      </c>
    </row>
    <row r="72" spans="1:10" ht="12.75">
      <c r="A72" s="231" t="s">
        <v>241</v>
      </c>
      <c r="B72" s="113"/>
      <c r="C72" s="131">
        <v>41</v>
      </c>
      <c r="D72" s="131">
        <v>637004</v>
      </c>
      <c r="E72" s="135" t="s">
        <v>175</v>
      </c>
      <c r="F72" s="129">
        <v>100</v>
      </c>
      <c r="G72" s="129"/>
      <c r="H72" s="129">
        <f t="shared" si="2"/>
        <v>100</v>
      </c>
      <c r="I72" s="129"/>
      <c r="J72" s="129">
        <f t="shared" si="3"/>
        <v>100</v>
      </c>
    </row>
    <row r="73" spans="1:10" ht="12.75">
      <c r="A73" s="231" t="s">
        <v>242</v>
      </c>
      <c r="B73" s="234" t="s">
        <v>109</v>
      </c>
      <c r="C73" s="114" t="s">
        <v>550</v>
      </c>
      <c r="D73" s="396" t="s">
        <v>551</v>
      </c>
      <c r="E73" s="396"/>
      <c r="F73" s="124">
        <f>SUM(F74:F78)</f>
        <v>4350</v>
      </c>
      <c r="G73" s="124">
        <f>SUM(G74:G78)</f>
        <v>0</v>
      </c>
      <c r="H73" s="124">
        <f>SUM(H74:H78)</f>
        <v>4350</v>
      </c>
      <c r="I73" s="124">
        <f>SUM(I74:I78)</f>
        <v>300</v>
      </c>
      <c r="J73" s="124">
        <f>SUM(J74:J78)</f>
        <v>4650</v>
      </c>
    </row>
    <row r="74" spans="1:10" ht="12.75">
      <c r="A74" s="231" t="s">
        <v>244</v>
      </c>
      <c r="B74" s="113"/>
      <c r="C74" s="131">
        <v>41</v>
      </c>
      <c r="D74" s="131">
        <v>632001</v>
      </c>
      <c r="E74" s="119" t="s">
        <v>373</v>
      </c>
      <c r="F74" s="129">
        <v>3500</v>
      </c>
      <c r="G74" s="129"/>
      <c r="H74" s="129">
        <f>F74+G74</f>
        <v>3500</v>
      </c>
      <c r="I74" s="129"/>
      <c r="J74" s="129">
        <f>H74+I74</f>
        <v>3500</v>
      </c>
    </row>
    <row r="75" spans="1:10" ht="12.75">
      <c r="A75" s="231" t="s">
        <v>245</v>
      </c>
      <c r="B75" s="113"/>
      <c r="C75" s="131">
        <v>41</v>
      </c>
      <c r="D75" s="131">
        <v>632002</v>
      </c>
      <c r="E75" s="119" t="s">
        <v>524</v>
      </c>
      <c r="F75" s="129">
        <v>350</v>
      </c>
      <c r="G75" s="129"/>
      <c r="H75" s="129">
        <f>F75+G75</f>
        <v>350</v>
      </c>
      <c r="I75" s="238">
        <v>-150</v>
      </c>
      <c r="J75" s="129">
        <f>H75+I75</f>
        <v>200</v>
      </c>
    </row>
    <row r="76" spans="1:10" ht="12.75">
      <c r="A76" s="231" t="s">
        <v>246</v>
      </c>
      <c r="B76" s="113"/>
      <c r="C76" s="131">
        <v>41</v>
      </c>
      <c r="D76" s="133">
        <v>635006</v>
      </c>
      <c r="E76" s="135" t="s">
        <v>525</v>
      </c>
      <c r="F76" s="129">
        <v>200</v>
      </c>
      <c r="G76" s="129"/>
      <c r="H76" s="129">
        <f>F76+G76</f>
        <v>200</v>
      </c>
      <c r="I76" s="238">
        <v>350</v>
      </c>
      <c r="J76" s="129">
        <f>H76+I76</f>
        <v>550</v>
      </c>
    </row>
    <row r="77" spans="1:10" ht="12.75">
      <c r="A77" s="231" t="s">
        <v>248</v>
      </c>
      <c r="B77" s="113"/>
      <c r="C77" s="131">
        <v>41</v>
      </c>
      <c r="D77" s="133">
        <v>635004</v>
      </c>
      <c r="E77" s="135" t="s">
        <v>535</v>
      </c>
      <c r="F77" s="129">
        <v>100</v>
      </c>
      <c r="G77" s="129"/>
      <c r="H77" s="129">
        <f>F77+G77</f>
        <v>100</v>
      </c>
      <c r="I77" s="238">
        <v>100</v>
      </c>
      <c r="J77" s="129">
        <f>H77+I77</f>
        <v>200</v>
      </c>
    </row>
    <row r="78" spans="1:10" ht="12.75">
      <c r="A78" s="231" t="s">
        <v>250</v>
      </c>
      <c r="B78" s="113"/>
      <c r="C78" s="131">
        <v>41</v>
      </c>
      <c r="D78" s="131">
        <v>637004</v>
      </c>
      <c r="E78" s="135" t="s">
        <v>532</v>
      </c>
      <c r="F78" s="129">
        <v>200</v>
      </c>
      <c r="G78" s="129"/>
      <c r="H78" s="129">
        <f>F78+G78</f>
        <v>200</v>
      </c>
      <c r="I78" s="129"/>
      <c r="J78" s="129">
        <f>H78+I78</f>
        <v>200</v>
      </c>
    </row>
    <row r="79" spans="1:10" ht="12.75">
      <c r="A79" s="231" t="s">
        <v>251</v>
      </c>
      <c r="B79" s="234" t="s">
        <v>109</v>
      </c>
      <c r="C79" s="114" t="s">
        <v>552</v>
      </c>
      <c r="D79" s="396" t="s">
        <v>553</v>
      </c>
      <c r="E79" s="396"/>
      <c r="F79" s="124">
        <f>SUM(F80:F85)</f>
        <v>11400</v>
      </c>
      <c r="G79" s="124">
        <f>SUM(G80:G85)</f>
        <v>0</v>
      </c>
      <c r="H79" s="124">
        <f>SUM(H80:H85)</f>
        <v>11400</v>
      </c>
      <c r="I79" s="124">
        <f>SUM(I80:I85)</f>
        <v>0</v>
      </c>
      <c r="J79" s="124">
        <f>SUM(J80:J85)</f>
        <v>11400</v>
      </c>
    </row>
    <row r="80" spans="1:10" ht="12.75">
      <c r="A80" s="231" t="s">
        <v>252</v>
      </c>
      <c r="B80" s="113"/>
      <c r="C80" s="131">
        <v>41</v>
      </c>
      <c r="D80" s="131">
        <v>632001</v>
      </c>
      <c r="E80" s="119" t="s">
        <v>554</v>
      </c>
      <c r="F80" s="129">
        <v>1000</v>
      </c>
      <c r="G80" s="129"/>
      <c r="H80" s="129">
        <f aca="true" t="shared" si="4" ref="H80:H85">F80+G80</f>
        <v>1000</v>
      </c>
      <c r="I80" s="238">
        <v>200</v>
      </c>
      <c r="J80" s="129">
        <f aca="true" t="shared" si="5" ref="J80:J85">H80+I80</f>
        <v>1200</v>
      </c>
    </row>
    <row r="81" spans="1:10" ht="12.75">
      <c r="A81" s="231" t="s">
        <v>253</v>
      </c>
      <c r="B81" s="113"/>
      <c r="C81" s="131">
        <v>41</v>
      </c>
      <c r="D81" s="131">
        <v>632002</v>
      </c>
      <c r="E81" s="119" t="s">
        <v>524</v>
      </c>
      <c r="F81" s="129">
        <v>1200</v>
      </c>
      <c r="G81" s="129"/>
      <c r="H81" s="129">
        <f t="shared" si="4"/>
        <v>1200</v>
      </c>
      <c r="I81" s="129"/>
      <c r="J81" s="129">
        <f t="shared" si="5"/>
        <v>1200</v>
      </c>
    </row>
    <row r="82" spans="1:10" ht="12.75">
      <c r="A82" s="231" t="s">
        <v>254</v>
      </c>
      <c r="B82" s="113"/>
      <c r="C82" s="131">
        <v>41</v>
      </c>
      <c r="D82" s="133">
        <v>637004</v>
      </c>
      <c r="E82" s="135" t="s">
        <v>528</v>
      </c>
      <c r="F82" s="129">
        <v>8000</v>
      </c>
      <c r="G82" s="129"/>
      <c r="H82" s="129">
        <f t="shared" si="4"/>
        <v>8000</v>
      </c>
      <c r="I82" s="129"/>
      <c r="J82" s="129">
        <f t="shared" si="5"/>
        <v>8000</v>
      </c>
    </row>
    <row r="83" spans="1:10" ht="12.75">
      <c r="A83" s="231" t="s">
        <v>255</v>
      </c>
      <c r="B83" s="113"/>
      <c r="C83" s="131">
        <v>41</v>
      </c>
      <c r="D83" s="133">
        <v>635006</v>
      </c>
      <c r="E83" s="135" t="s">
        <v>525</v>
      </c>
      <c r="F83" s="129">
        <v>300</v>
      </c>
      <c r="G83" s="129"/>
      <c r="H83" s="129">
        <f t="shared" si="4"/>
        <v>300</v>
      </c>
      <c r="I83" s="129"/>
      <c r="J83" s="129">
        <f t="shared" si="5"/>
        <v>300</v>
      </c>
    </row>
    <row r="84" spans="1:10" ht="12.75">
      <c r="A84" s="231" t="s">
        <v>256</v>
      </c>
      <c r="B84" s="113"/>
      <c r="C84" s="131">
        <v>41</v>
      </c>
      <c r="D84" s="133">
        <v>635004</v>
      </c>
      <c r="E84" s="135" t="s">
        <v>535</v>
      </c>
      <c r="F84" s="129">
        <v>800</v>
      </c>
      <c r="G84" s="129"/>
      <c r="H84" s="129">
        <f t="shared" si="4"/>
        <v>800</v>
      </c>
      <c r="I84" s="238">
        <v>-260</v>
      </c>
      <c r="J84" s="129">
        <f t="shared" si="5"/>
        <v>540</v>
      </c>
    </row>
    <row r="85" spans="1:10" ht="12.75">
      <c r="A85" s="231" t="s">
        <v>257</v>
      </c>
      <c r="B85" s="113"/>
      <c r="C85" s="131">
        <v>41</v>
      </c>
      <c r="D85" s="131">
        <v>637004</v>
      </c>
      <c r="E85" s="135" t="s">
        <v>175</v>
      </c>
      <c r="F85" s="129">
        <v>100</v>
      </c>
      <c r="G85" s="129"/>
      <c r="H85" s="129">
        <f t="shared" si="4"/>
        <v>100</v>
      </c>
      <c r="I85" s="238">
        <v>60</v>
      </c>
      <c r="J85" s="129">
        <f t="shared" si="5"/>
        <v>160</v>
      </c>
    </row>
    <row r="86" spans="1:10" ht="12.75">
      <c r="A86" s="231" t="s">
        <v>259</v>
      </c>
      <c r="B86" s="234" t="s">
        <v>109</v>
      </c>
      <c r="C86" s="114" t="s">
        <v>555</v>
      </c>
      <c r="D86" s="396" t="s">
        <v>556</v>
      </c>
      <c r="E86" s="396"/>
      <c r="F86" s="124">
        <f>SUM(F87:F90)</f>
        <v>3000</v>
      </c>
      <c r="G86" s="124">
        <f>SUM(G87:G90)</f>
        <v>0</v>
      </c>
      <c r="H86" s="124">
        <f>SUM(H87:H90)</f>
        <v>3000</v>
      </c>
      <c r="I86" s="124">
        <f>SUM(I87:I90)</f>
        <v>-640</v>
      </c>
      <c r="J86" s="124">
        <f>SUM(J87:J90)</f>
        <v>2360</v>
      </c>
    </row>
    <row r="87" spans="1:10" ht="12.75">
      <c r="A87" s="231" t="s">
        <v>260</v>
      </c>
      <c r="B87" s="113"/>
      <c r="C87" s="131">
        <v>41</v>
      </c>
      <c r="D87" s="131">
        <v>632001</v>
      </c>
      <c r="E87" s="119" t="s">
        <v>373</v>
      </c>
      <c r="F87" s="129">
        <v>2200</v>
      </c>
      <c r="G87" s="129"/>
      <c r="H87" s="129">
        <f>F87+G87</f>
        <v>2200</v>
      </c>
      <c r="I87" s="129">
        <v>-400</v>
      </c>
      <c r="J87" s="129">
        <f>H87+I87</f>
        <v>1800</v>
      </c>
    </row>
    <row r="88" spans="1:10" ht="12.75">
      <c r="A88" s="231" t="s">
        <v>262</v>
      </c>
      <c r="B88" s="113"/>
      <c r="C88" s="131">
        <v>41</v>
      </c>
      <c r="D88" s="133">
        <v>635006</v>
      </c>
      <c r="E88" s="135" t="s">
        <v>525</v>
      </c>
      <c r="F88" s="129">
        <v>500</v>
      </c>
      <c r="G88" s="129"/>
      <c r="H88" s="129">
        <f>F88+G88</f>
        <v>500</v>
      </c>
      <c r="I88" s="238">
        <v>-200</v>
      </c>
      <c r="J88" s="129">
        <f>H88+I88</f>
        <v>300</v>
      </c>
    </row>
    <row r="89" spans="1:10" ht="12.75">
      <c r="A89" s="231" t="s">
        <v>263</v>
      </c>
      <c r="B89" s="113"/>
      <c r="C89" s="131">
        <v>41</v>
      </c>
      <c r="D89" s="133">
        <v>635004</v>
      </c>
      <c r="E89" s="135" t="s">
        <v>535</v>
      </c>
      <c r="F89" s="129">
        <v>200</v>
      </c>
      <c r="G89" s="129"/>
      <c r="H89" s="129">
        <f>F89+G89</f>
        <v>200</v>
      </c>
      <c r="I89" s="238">
        <v>-100</v>
      </c>
      <c r="J89" s="129">
        <f>H89+I89</f>
        <v>100</v>
      </c>
    </row>
    <row r="90" spans="1:10" ht="12.75">
      <c r="A90" s="231" t="s">
        <v>264</v>
      </c>
      <c r="B90" s="113"/>
      <c r="C90" s="131">
        <v>41</v>
      </c>
      <c r="D90" s="131">
        <v>637004</v>
      </c>
      <c r="E90" s="135" t="s">
        <v>175</v>
      </c>
      <c r="F90" s="129">
        <v>100</v>
      </c>
      <c r="G90" s="129"/>
      <c r="H90" s="129">
        <f>F90+G90</f>
        <v>100</v>
      </c>
      <c r="I90" s="238">
        <v>60</v>
      </c>
      <c r="J90" s="129">
        <f>H90+I90</f>
        <v>160</v>
      </c>
    </row>
    <row r="91" spans="1:10" ht="12.75">
      <c r="A91" s="231" t="s">
        <v>266</v>
      </c>
      <c r="B91" s="234" t="s">
        <v>557</v>
      </c>
      <c r="C91" s="114" t="s">
        <v>558</v>
      </c>
      <c r="D91" s="396" t="s">
        <v>559</v>
      </c>
      <c r="E91" s="396"/>
      <c r="F91" s="124">
        <f>SUM(F92:F96)</f>
        <v>2000</v>
      </c>
      <c r="G91" s="124">
        <f>SUM(G92:G96)</f>
        <v>0</v>
      </c>
      <c r="H91" s="124">
        <f>SUM(H92:H96)</f>
        <v>2000</v>
      </c>
      <c r="I91" s="124">
        <f>SUM(I92:I96)</f>
        <v>-950</v>
      </c>
      <c r="J91" s="124">
        <f>SUM(J92:J96)</f>
        <v>1050</v>
      </c>
    </row>
    <row r="92" spans="1:10" ht="12.75">
      <c r="A92" s="231" t="s">
        <v>267</v>
      </c>
      <c r="B92" s="113"/>
      <c r="C92" s="131">
        <v>41</v>
      </c>
      <c r="D92" s="131">
        <v>632001</v>
      </c>
      <c r="E92" s="119" t="s">
        <v>554</v>
      </c>
      <c r="F92" s="129">
        <v>1000</v>
      </c>
      <c r="G92" s="129"/>
      <c r="H92" s="129">
        <f>F92+G92</f>
        <v>1000</v>
      </c>
      <c r="I92" s="129">
        <v>-400</v>
      </c>
      <c r="J92" s="129">
        <f>H92+I92</f>
        <v>600</v>
      </c>
    </row>
    <row r="93" spans="1:10" ht="12.75">
      <c r="A93" s="231" t="s">
        <v>269</v>
      </c>
      <c r="B93" s="113"/>
      <c r="C93" s="131">
        <v>41</v>
      </c>
      <c r="D93" s="131">
        <v>632002</v>
      </c>
      <c r="E93" s="119" t="s">
        <v>524</v>
      </c>
      <c r="F93" s="129">
        <v>300</v>
      </c>
      <c r="G93" s="129"/>
      <c r="H93" s="129">
        <f>F93+G93</f>
        <v>300</v>
      </c>
      <c r="I93" s="129">
        <v>-250</v>
      </c>
      <c r="J93" s="129">
        <f>H93+I93</f>
        <v>50</v>
      </c>
    </row>
    <row r="94" spans="1:10" ht="12.75">
      <c r="A94" s="231" t="s">
        <v>270</v>
      </c>
      <c r="B94" s="113"/>
      <c r="C94" s="131">
        <v>41</v>
      </c>
      <c r="D94" s="133">
        <v>635006</v>
      </c>
      <c r="E94" s="135" t="s">
        <v>525</v>
      </c>
      <c r="F94" s="129">
        <v>500</v>
      </c>
      <c r="G94" s="129"/>
      <c r="H94" s="129">
        <f>F94+G94</f>
        <v>500</v>
      </c>
      <c r="I94" s="129">
        <v>-300</v>
      </c>
      <c r="J94" s="129">
        <f>H94+I94</f>
        <v>200</v>
      </c>
    </row>
    <row r="95" spans="1:10" ht="12.75">
      <c r="A95" s="231" t="s">
        <v>272</v>
      </c>
      <c r="B95" s="113"/>
      <c r="C95" s="131">
        <v>41</v>
      </c>
      <c r="D95" s="133">
        <v>635004</v>
      </c>
      <c r="E95" s="135" t="s">
        <v>535</v>
      </c>
      <c r="F95" s="129">
        <v>100</v>
      </c>
      <c r="G95" s="129"/>
      <c r="H95" s="129">
        <f>F95+G95</f>
        <v>100</v>
      </c>
      <c r="I95" s="129"/>
      <c r="J95" s="129">
        <f>H95+I95</f>
        <v>100</v>
      </c>
    </row>
    <row r="96" spans="1:10" ht="12.75">
      <c r="A96" s="231" t="s">
        <v>274</v>
      </c>
      <c r="B96" s="113"/>
      <c r="C96" s="131">
        <v>41</v>
      </c>
      <c r="D96" s="131">
        <v>637004</v>
      </c>
      <c r="E96" s="135" t="s">
        <v>175</v>
      </c>
      <c r="F96" s="129">
        <v>100</v>
      </c>
      <c r="G96" s="129"/>
      <c r="H96" s="129">
        <f>F96+G96</f>
        <v>100</v>
      </c>
      <c r="I96" s="129"/>
      <c r="J96" s="129">
        <f>H96+I96</f>
        <v>100</v>
      </c>
    </row>
    <row r="97" spans="1:10" ht="12.75">
      <c r="A97" s="231" t="s">
        <v>276</v>
      </c>
      <c r="B97" s="234" t="s">
        <v>109</v>
      </c>
      <c r="C97" s="114" t="s">
        <v>560</v>
      </c>
      <c r="D97" s="396" t="s">
        <v>561</v>
      </c>
      <c r="E97" s="396"/>
      <c r="F97" s="124">
        <f>SUM(F98:F102)</f>
        <v>0</v>
      </c>
      <c r="G97" s="124">
        <f>SUM(G98:G102)</f>
        <v>0</v>
      </c>
      <c r="H97" s="124">
        <f>SUM(H98:H102)</f>
        <v>0</v>
      </c>
      <c r="I97" s="124">
        <f>SUM(I98:I102)</f>
        <v>0</v>
      </c>
      <c r="J97" s="124">
        <f>SUM(J98:J102)</f>
        <v>0</v>
      </c>
    </row>
    <row r="98" spans="1:10" ht="12.75">
      <c r="A98" s="231" t="s">
        <v>278</v>
      </c>
      <c r="B98" s="113"/>
      <c r="C98" s="131">
        <v>41</v>
      </c>
      <c r="D98" s="131">
        <v>632001</v>
      </c>
      <c r="E98" s="119" t="s">
        <v>373</v>
      </c>
      <c r="F98" s="129">
        <v>0</v>
      </c>
      <c r="G98" s="129"/>
      <c r="H98" s="129">
        <f>F98+G98</f>
        <v>0</v>
      </c>
      <c r="I98" s="129"/>
      <c r="J98" s="129">
        <f>H98+I98</f>
        <v>0</v>
      </c>
    </row>
    <row r="99" spans="1:10" ht="12.75">
      <c r="A99" s="231" t="s">
        <v>279</v>
      </c>
      <c r="B99" s="113"/>
      <c r="C99" s="131">
        <v>41</v>
      </c>
      <c r="D99" s="131">
        <v>632002</v>
      </c>
      <c r="E99" s="119" t="s">
        <v>524</v>
      </c>
      <c r="F99" s="129">
        <v>0</v>
      </c>
      <c r="G99" s="129"/>
      <c r="H99" s="129">
        <f>F99+G99</f>
        <v>0</v>
      </c>
      <c r="I99" s="129"/>
      <c r="J99" s="129">
        <f>H99+I99</f>
        <v>0</v>
      </c>
    </row>
    <row r="100" spans="1:10" ht="12.75">
      <c r="A100" s="231" t="s">
        <v>280</v>
      </c>
      <c r="B100" s="113"/>
      <c r="C100" s="131">
        <v>41</v>
      </c>
      <c r="D100" s="133">
        <v>635006</v>
      </c>
      <c r="E100" s="135" t="s">
        <v>525</v>
      </c>
      <c r="F100" s="129">
        <v>0</v>
      </c>
      <c r="G100" s="129"/>
      <c r="H100" s="129">
        <f>F100+G100</f>
        <v>0</v>
      </c>
      <c r="I100" s="129"/>
      <c r="J100" s="129">
        <f>H100+I100</f>
        <v>0</v>
      </c>
    </row>
    <row r="101" spans="1:10" ht="12.75">
      <c r="A101" s="231" t="s">
        <v>281</v>
      </c>
      <c r="B101" s="113"/>
      <c r="C101" s="131">
        <v>41</v>
      </c>
      <c r="D101" s="133">
        <v>635004</v>
      </c>
      <c r="E101" s="135" t="s">
        <v>535</v>
      </c>
      <c r="F101" s="129">
        <v>0</v>
      </c>
      <c r="G101" s="129"/>
      <c r="H101" s="129">
        <f>F101+G101</f>
        <v>0</v>
      </c>
      <c r="I101" s="129"/>
      <c r="J101" s="129">
        <f>H101+I101</f>
        <v>0</v>
      </c>
    </row>
    <row r="102" spans="1:10" ht="12.75">
      <c r="A102" s="231" t="s">
        <v>284</v>
      </c>
      <c r="B102" s="113"/>
      <c r="C102" s="131">
        <v>41</v>
      </c>
      <c r="D102" s="131">
        <v>637004</v>
      </c>
      <c r="E102" s="135" t="s">
        <v>532</v>
      </c>
      <c r="F102" s="129">
        <v>0</v>
      </c>
      <c r="G102" s="129"/>
      <c r="H102" s="129">
        <f>F102+G102</f>
        <v>0</v>
      </c>
      <c r="I102" s="129"/>
      <c r="J102" s="129">
        <f>H102+I102</f>
        <v>0</v>
      </c>
    </row>
    <row r="103" spans="1:10" ht="12.75">
      <c r="A103" s="231" t="s">
        <v>286</v>
      </c>
      <c r="B103" s="234" t="s">
        <v>109</v>
      </c>
      <c r="C103" s="114" t="s">
        <v>562</v>
      </c>
      <c r="D103" s="396" t="s">
        <v>563</v>
      </c>
      <c r="E103" s="396"/>
      <c r="F103" s="124">
        <f>SUM(F104:F108)</f>
        <v>200</v>
      </c>
      <c r="G103" s="124">
        <f>SUM(G104:G108)</f>
        <v>0</v>
      </c>
      <c r="H103" s="124">
        <f>SUM(H104:H108)</f>
        <v>200</v>
      </c>
      <c r="I103" s="124">
        <f>SUM(I104:I108)</f>
        <v>600</v>
      </c>
      <c r="J103" s="124">
        <f>SUM(J104:J108)</f>
        <v>800</v>
      </c>
    </row>
    <row r="104" spans="1:10" ht="12.75">
      <c r="A104" s="231" t="s">
        <v>287</v>
      </c>
      <c r="B104" s="113"/>
      <c r="C104" s="131">
        <v>41</v>
      </c>
      <c r="D104" s="131">
        <v>632001</v>
      </c>
      <c r="E104" s="119" t="s">
        <v>554</v>
      </c>
      <c r="F104" s="129">
        <v>200</v>
      </c>
      <c r="G104" s="129"/>
      <c r="H104" s="129">
        <f>F104+G104</f>
        <v>200</v>
      </c>
      <c r="I104" s="129">
        <v>600</v>
      </c>
      <c r="J104" s="129">
        <f>H104+I104</f>
        <v>800</v>
      </c>
    </row>
    <row r="105" spans="1:10" ht="12.75">
      <c r="A105" s="231" t="s">
        <v>288</v>
      </c>
      <c r="B105" s="113"/>
      <c r="C105" s="131">
        <v>41</v>
      </c>
      <c r="D105" s="131">
        <v>632002</v>
      </c>
      <c r="E105" s="119" t="s">
        <v>524</v>
      </c>
      <c r="F105" s="129"/>
      <c r="G105" s="129"/>
      <c r="H105" s="129">
        <f>F105+G105</f>
        <v>0</v>
      </c>
      <c r="I105" s="129"/>
      <c r="J105" s="129">
        <f>H105+I105</f>
        <v>0</v>
      </c>
    </row>
    <row r="106" spans="1:10" ht="12.75">
      <c r="A106" s="231" t="s">
        <v>290</v>
      </c>
      <c r="B106" s="113"/>
      <c r="C106" s="131">
        <v>41</v>
      </c>
      <c r="D106" s="131">
        <v>635006</v>
      </c>
      <c r="E106" s="135" t="s">
        <v>564</v>
      </c>
      <c r="F106" s="129"/>
      <c r="G106" s="129"/>
      <c r="H106" s="129">
        <f>F106+G106</f>
        <v>0</v>
      </c>
      <c r="I106" s="129"/>
      <c r="J106" s="129">
        <f>H106+I106</f>
        <v>0</v>
      </c>
    </row>
    <row r="107" spans="1:10" ht="12.75">
      <c r="A107" s="231" t="s">
        <v>291</v>
      </c>
      <c r="B107" s="113"/>
      <c r="C107" s="131">
        <v>41</v>
      </c>
      <c r="D107" s="131">
        <v>635004</v>
      </c>
      <c r="E107" s="135" t="s">
        <v>535</v>
      </c>
      <c r="F107" s="129"/>
      <c r="G107" s="129"/>
      <c r="H107" s="129">
        <f>F107+G107</f>
        <v>0</v>
      </c>
      <c r="I107" s="129"/>
      <c r="J107" s="129">
        <f>H107+I107</f>
        <v>0</v>
      </c>
    </row>
    <row r="108" spans="1:10" ht="12.75">
      <c r="A108" s="231" t="s">
        <v>293</v>
      </c>
      <c r="B108" s="113"/>
      <c r="C108" s="131">
        <v>41</v>
      </c>
      <c r="D108" s="131">
        <v>637004</v>
      </c>
      <c r="E108" s="135" t="s">
        <v>532</v>
      </c>
      <c r="F108" s="129"/>
      <c r="G108" s="129"/>
      <c r="H108" s="129">
        <f>F108+G108</f>
        <v>0</v>
      </c>
      <c r="I108" s="129"/>
      <c r="J108" s="129">
        <f>H108+I108</f>
        <v>0</v>
      </c>
    </row>
    <row r="109" spans="1:10" ht="12.75">
      <c r="A109" s="231" t="s">
        <v>294</v>
      </c>
      <c r="B109" s="234" t="s">
        <v>109</v>
      </c>
      <c r="C109" s="114" t="s">
        <v>565</v>
      </c>
      <c r="D109" s="396" t="s">
        <v>566</v>
      </c>
      <c r="E109" s="396"/>
      <c r="F109" s="124">
        <f>SUM(F110:F111)</f>
        <v>200</v>
      </c>
      <c r="G109" s="124">
        <f>SUM(G110:G111)</f>
        <v>0</v>
      </c>
      <c r="H109" s="124">
        <f>SUM(H110:H111)</f>
        <v>200</v>
      </c>
      <c r="I109" s="124">
        <f>SUM(I110:I111)</f>
        <v>1300</v>
      </c>
      <c r="J109" s="124">
        <f>SUM(J110:J111)</f>
        <v>1500</v>
      </c>
    </row>
    <row r="110" spans="1:10" ht="12.75">
      <c r="A110" s="231" t="s">
        <v>382</v>
      </c>
      <c r="B110" s="113"/>
      <c r="C110" s="131">
        <v>41</v>
      </c>
      <c r="D110" s="131">
        <v>632001</v>
      </c>
      <c r="E110" s="119" t="s">
        <v>554</v>
      </c>
      <c r="F110" s="129">
        <v>100</v>
      </c>
      <c r="G110" s="129"/>
      <c r="H110" s="129">
        <f>F110+G110</f>
        <v>100</v>
      </c>
      <c r="I110" s="129">
        <v>300</v>
      </c>
      <c r="J110" s="129">
        <f>H110+I110</f>
        <v>400</v>
      </c>
    </row>
    <row r="111" spans="1:10" ht="12.75">
      <c r="A111" s="231" t="s">
        <v>383</v>
      </c>
      <c r="B111" s="113"/>
      <c r="C111" s="131">
        <v>41</v>
      </c>
      <c r="D111" s="133">
        <v>635006</v>
      </c>
      <c r="E111" s="135" t="s">
        <v>525</v>
      </c>
      <c r="F111" s="129">
        <v>100</v>
      </c>
      <c r="G111" s="129"/>
      <c r="H111" s="129">
        <f>F111+G111</f>
        <v>100</v>
      </c>
      <c r="I111" s="129">
        <v>1000</v>
      </c>
      <c r="J111" s="129">
        <f>H111+I111</f>
        <v>1100</v>
      </c>
    </row>
    <row r="112" spans="1:10" ht="12.75">
      <c r="A112" s="231" t="s">
        <v>384</v>
      </c>
      <c r="B112" s="234" t="s">
        <v>109</v>
      </c>
      <c r="C112" s="114" t="s">
        <v>567</v>
      </c>
      <c r="D112" s="396" t="s">
        <v>568</v>
      </c>
      <c r="E112" s="396"/>
      <c r="F112" s="124">
        <f>SUM(F113:F117)</f>
        <v>0</v>
      </c>
      <c r="G112" s="124">
        <f>SUM(G113:G117)</f>
        <v>0</v>
      </c>
      <c r="H112" s="124">
        <f>SUM(H113:H117)</f>
        <v>0</v>
      </c>
      <c r="I112" s="124">
        <f>SUM(I113:I117)</f>
        <v>0</v>
      </c>
      <c r="J112" s="124">
        <f>SUM(J113:J117)</f>
        <v>0</v>
      </c>
    </row>
    <row r="113" spans="1:10" ht="12.75">
      <c r="A113" s="231" t="s">
        <v>385</v>
      </c>
      <c r="B113" s="113"/>
      <c r="C113" s="131">
        <v>41</v>
      </c>
      <c r="D113" s="131">
        <v>632001</v>
      </c>
      <c r="E113" s="119" t="s">
        <v>554</v>
      </c>
      <c r="F113" s="129">
        <v>0</v>
      </c>
      <c r="G113" s="129"/>
      <c r="H113" s="129">
        <f>F113+G113</f>
        <v>0</v>
      </c>
      <c r="I113" s="129"/>
      <c r="J113" s="129">
        <f>H113+I113</f>
        <v>0</v>
      </c>
    </row>
    <row r="114" spans="1:10" ht="12.75">
      <c r="A114" s="231" t="s">
        <v>386</v>
      </c>
      <c r="B114" s="113"/>
      <c r="C114" s="131">
        <v>41</v>
      </c>
      <c r="D114" s="131">
        <v>632002</v>
      </c>
      <c r="E114" s="119" t="s">
        <v>524</v>
      </c>
      <c r="F114" s="129">
        <v>0</v>
      </c>
      <c r="G114" s="129"/>
      <c r="H114" s="129">
        <f>F114+G114</f>
        <v>0</v>
      </c>
      <c r="I114" s="129"/>
      <c r="J114" s="129">
        <f>H114+I114</f>
        <v>0</v>
      </c>
    </row>
    <row r="115" spans="1:10" ht="12.75">
      <c r="A115" s="231" t="s">
        <v>387</v>
      </c>
      <c r="B115" s="113"/>
      <c r="C115" s="131">
        <v>41</v>
      </c>
      <c r="D115" s="131">
        <v>635006</v>
      </c>
      <c r="E115" s="135" t="s">
        <v>564</v>
      </c>
      <c r="F115" s="129"/>
      <c r="G115" s="129"/>
      <c r="H115" s="129">
        <f>F115+G115</f>
        <v>0</v>
      </c>
      <c r="I115" s="129"/>
      <c r="J115" s="129">
        <f>H115+I115</f>
        <v>0</v>
      </c>
    </row>
    <row r="116" spans="1:10" ht="12.75">
      <c r="A116" s="231" t="s">
        <v>389</v>
      </c>
      <c r="B116" s="113"/>
      <c r="C116" s="131">
        <v>41</v>
      </c>
      <c r="D116" s="131">
        <v>635004</v>
      </c>
      <c r="E116" s="135" t="s">
        <v>535</v>
      </c>
      <c r="F116" s="129"/>
      <c r="G116" s="129"/>
      <c r="H116" s="129">
        <f>F116+G116</f>
        <v>0</v>
      </c>
      <c r="I116" s="129"/>
      <c r="J116" s="129">
        <f>H116+I116</f>
        <v>0</v>
      </c>
    </row>
    <row r="117" spans="1:10" ht="12.75">
      <c r="A117" s="231" t="s">
        <v>390</v>
      </c>
      <c r="B117" s="113"/>
      <c r="C117" s="131">
        <v>41</v>
      </c>
      <c r="D117" s="131">
        <v>637004</v>
      </c>
      <c r="E117" s="135" t="s">
        <v>532</v>
      </c>
      <c r="F117" s="129"/>
      <c r="G117" s="129"/>
      <c r="H117" s="129">
        <f>F117+G117</f>
        <v>0</v>
      </c>
      <c r="I117" s="129"/>
      <c r="J117" s="129">
        <f>H117+I117</f>
        <v>0</v>
      </c>
    </row>
    <row r="118" spans="1:10" ht="12.75">
      <c r="A118" s="231" t="s">
        <v>392</v>
      </c>
      <c r="B118" s="234" t="s">
        <v>569</v>
      </c>
      <c r="C118" s="114" t="s">
        <v>570</v>
      </c>
      <c r="D118" s="396" t="s">
        <v>571</v>
      </c>
      <c r="E118" s="396"/>
      <c r="F118" s="124">
        <f>SUM(F119:F120)</f>
        <v>12500</v>
      </c>
      <c r="G118" s="124">
        <f>SUM(G119:G120)</f>
        <v>0</v>
      </c>
      <c r="H118" s="124">
        <f>SUM(H119:H120)</f>
        <v>12500</v>
      </c>
      <c r="I118" s="124">
        <f>SUM(I119:I120)</f>
        <v>0</v>
      </c>
      <c r="J118" s="124">
        <f>SUM(J119:J120)</f>
        <v>12500</v>
      </c>
    </row>
    <row r="119" spans="1:10" ht="12.75">
      <c r="A119" s="231" t="s">
        <v>395</v>
      </c>
      <c r="B119" s="125"/>
      <c r="C119" s="126">
        <v>41</v>
      </c>
      <c r="D119" s="131">
        <v>637004</v>
      </c>
      <c r="E119" s="119" t="s">
        <v>572</v>
      </c>
      <c r="F119" s="129"/>
      <c r="G119" s="129"/>
      <c r="H119" s="129">
        <f>F119+G119</f>
        <v>0</v>
      </c>
      <c r="I119" s="129"/>
      <c r="J119" s="129">
        <f>H119+I119</f>
        <v>0</v>
      </c>
    </row>
    <row r="120" spans="1:10" ht="12.75">
      <c r="A120" s="231" t="s">
        <v>397</v>
      </c>
      <c r="B120" s="236"/>
      <c r="C120" s="237">
        <v>41</v>
      </c>
      <c r="D120" s="131">
        <v>637004</v>
      </c>
      <c r="E120" s="119" t="s">
        <v>573</v>
      </c>
      <c r="F120" s="129">
        <v>12500</v>
      </c>
      <c r="G120" s="129"/>
      <c r="H120" s="129">
        <f>F120+G120</f>
        <v>12500</v>
      </c>
      <c r="I120" s="129"/>
      <c r="J120" s="129">
        <f>H120+I120</f>
        <v>12500</v>
      </c>
    </row>
    <row r="121" spans="1:10" ht="12.75">
      <c r="A121" s="231" t="s">
        <v>399</v>
      </c>
      <c r="B121" s="234" t="s">
        <v>109</v>
      </c>
      <c r="C121" s="114" t="s">
        <v>574</v>
      </c>
      <c r="D121" s="396" t="s">
        <v>575</v>
      </c>
      <c r="E121" s="396"/>
      <c r="F121" s="124">
        <f>F122+F123</f>
        <v>9000</v>
      </c>
      <c r="G121" s="124">
        <f>G122+G123</f>
        <v>0</v>
      </c>
      <c r="H121" s="124">
        <f>H122+H123</f>
        <v>9000</v>
      </c>
      <c r="I121" s="124">
        <f>I122+I123</f>
        <v>2000</v>
      </c>
      <c r="J121" s="124">
        <f>J122+J123</f>
        <v>11000</v>
      </c>
    </row>
    <row r="122" spans="1:10" ht="12.75">
      <c r="A122" s="231" t="s">
        <v>401</v>
      </c>
      <c r="B122" s="113"/>
      <c r="C122" s="131">
        <v>41</v>
      </c>
      <c r="D122" s="131">
        <v>637012</v>
      </c>
      <c r="E122" s="119" t="s">
        <v>576</v>
      </c>
      <c r="F122" s="121">
        <v>9000</v>
      </c>
      <c r="G122" s="121"/>
      <c r="H122" s="121">
        <f>F122+G122</f>
        <v>9000</v>
      </c>
      <c r="I122" s="121"/>
      <c r="J122" s="121">
        <f>H122+I122</f>
        <v>9000</v>
      </c>
    </row>
    <row r="123" spans="1:10" s="130" customFormat="1" ht="12.75">
      <c r="A123" s="231" t="s">
        <v>403</v>
      </c>
      <c r="B123" s="125"/>
      <c r="C123" s="126">
        <v>41</v>
      </c>
      <c r="D123" s="126">
        <v>635006</v>
      </c>
      <c r="E123" s="128" t="s">
        <v>577</v>
      </c>
      <c r="F123" s="129">
        <v>0</v>
      </c>
      <c r="G123" s="129"/>
      <c r="H123" s="129">
        <f>F123+G123</f>
        <v>0</v>
      </c>
      <c r="I123" s="129">
        <v>2000</v>
      </c>
      <c r="J123" s="121">
        <f>H123+I123</f>
        <v>2000</v>
      </c>
    </row>
    <row r="124" spans="1:10" s="6" customFormat="1" ht="12.75">
      <c r="A124" s="231" t="s">
        <v>404</v>
      </c>
      <c r="B124" s="122" t="s">
        <v>578</v>
      </c>
      <c r="C124" s="397" t="s">
        <v>579</v>
      </c>
      <c r="D124" s="397"/>
      <c r="E124" s="397"/>
      <c r="F124" s="239">
        <f>F125+F127+F131</f>
        <v>5800</v>
      </c>
      <c r="G124" s="239">
        <f>G125+G127+G131</f>
        <v>0</v>
      </c>
      <c r="H124" s="239">
        <f>H125+H127+H131</f>
        <v>5800</v>
      </c>
      <c r="I124" s="239">
        <f>I125+I127+I131</f>
        <v>-800</v>
      </c>
      <c r="J124" s="239">
        <f>J125+J127+J131</f>
        <v>5000</v>
      </c>
    </row>
    <row r="125" spans="1:10" ht="12.75">
      <c r="A125" s="231" t="s">
        <v>407</v>
      </c>
      <c r="B125" s="234"/>
      <c r="C125" s="114" t="s">
        <v>580</v>
      </c>
      <c r="D125" s="396" t="s">
        <v>581</v>
      </c>
      <c r="E125" s="396"/>
      <c r="F125" s="124">
        <f>SUM(F126)</f>
        <v>1500</v>
      </c>
      <c r="G125" s="124">
        <f>SUM(G126)</f>
        <v>0</v>
      </c>
      <c r="H125" s="124">
        <f>SUM(H126)</f>
        <v>1500</v>
      </c>
      <c r="I125" s="124">
        <f>SUM(I126)</f>
        <v>0</v>
      </c>
      <c r="J125" s="124">
        <f>SUM(J126)</f>
        <v>1500</v>
      </c>
    </row>
    <row r="126" spans="1:10" ht="12.75">
      <c r="A126" s="231" t="s">
        <v>409</v>
      </c>
      <c r="B126" s="113"/>
      <c r="C126" s="131">
        <v>41</v>
      </c>
      <c r="D126" s="131">
        <v>632002</v>
      </c>
      <c r="E126" s="119" t="s">
        <v>524</v>
      </c>
      <c r="F126" s="129">
        <v>1500</v>
      </c>
      <c r="G126" s="129"/>
      <c r="H126" s="129">
        <f>F126+G126</f>
        <v>1500</v>
      </c>
      <c r="I126" s="129"/>
      <c r="J126" s="129">
        <f>H126+I126</f>
        <v>1500</v>
      </c>
    </row>
    <row r="127" spans="1:10" ht="12.75">
      <c r="A127" s="231" t="s">
        <v>411</v>
      </c>
      <c r="B127" s="234"/>
      <c r="C127" s="114" t="s">
        <v>582</v>
      </c>
      <c r="D127" s="396" t="s">
        <v>583</v>
      </c>
      <c r="E127" s="396"/>
      <c r="F127" s="124">
        <f>SUM(F128:F130)</f>
        <v>2000</v>
      </c>
      <c r="G127" s="124">
        <f>SUM(G128:G130)</f>
        <v>0</v>
      </c>
      <c r="H127" s="124">
        <f>SUM(H128:H130)</f>
        <v>2000</v>
      </c>
      <c r="I127" s="124">
        <f>SUM(I128:I130)</f>
        <v>-500</v>
      </c>
      <c r="J127" s="124">
        <f>SUM(J128:J130)</f>
        <v>1500</v>
      </c>
    </row>
    <row r="128" spans="1:10" ht="12.75">
      <c r="A128" s="231" t="s">
        <v>413</v>
      </c>
      <c r="B128" s="113"/>
      <c r="C128" s="131">
        <v>41</v>
      </c>
      <c r="D128" s="131">
        <v>632001</v>
      </c>
      <c r="E128" s="119" t="s">
        <v>554</v>
      </c>
      <c r="F128" s="129">
        <v>1500</v>
      </c>
      <c r="G128" s="129"/>
      <c r="H128" s="129">
        <f>F128+G128</f>
        <v>1500</v>
      </c>
      <c r="I128" s="238">
        <v>-500</v>
      </c>
      <c r="J128" s="129">
        <f>H128+I128</f>
        <v>1000</v>
      </c>
    </row>
    <row r="129" spans="1:10" ht="12.75">
      <c r="A129" s="231" t="s">
        <v>415</v>
      </c>
      <c r="B129" s="113"/>
      <c r="C129" s="131">
        <v>41</v>
      </c>
      <c r="D129" s="133">
        <v>635004</v>
      </c>
      <c r="E129" s="135" t="s">
        <v>535</v>
      </c>
      <c r="F129" s="129">
        <v>500</v>
      </c>
      <c r="G129" s="129"/>
      <c r="H129" s="129">
        <f>F129+G129</f>
        <v>500</v>
      </c>
      <c r="I129" s="129"/>
      <c r="J129" s="129">
        <f>H129+I129</f>
        <v>500</v>
      </c>
    </row>
    <row r="130" spans="1:10" ht="12.75">
      <c r="A130" s="231" t="s">
        <v>417</v>
      </c>
      <c r="B130" s="113"/>
      <c r="C130" s="131">
        <v>41</v>
      </c>
      <c r="D130" s="133">
        <v>635006</v>
      </c>
      <c r="E130" s="135" t="s">
        <v>564</v>
      </c>
      <c r="F130" s="129"/>
      <c r="G130" s="129"/>
      <c r="H130" s="129">
        <f>F130+G130</f>
        <v>0</v>
      </c>
      <c r="I130" s="129"/>
      <c r="J130" s="129">
        <f>H130+I130</f>
        <v>0</v>
      </c>
    </row>
    <row r="131" spans="1:10" ht="12.75">
      <c r="A131" s="231" t="s">
        <v>419</v>
      </c>
      <c r="B131" s="234"/>
      <c r="C131" s="114" t="s">
        <v>584</v>
      </c>
      <c r="D131" s="396" t="s">
        <v>585</v>
      </c>
      <c r="E131" s="396"/>
      <c r="F131" s="235">
        <f>SUM(F132:F135)</f>
        <v>2300</v>
      </c>
      <c r="G131" s="235">
        <f>SUM(G132:G135)</f>
        <v>0</v>
      </c>
      <c r="H131" s="235">
        <f>SUM(H132:H135)</f>
        <v>2300</v>
      </c>
      <c r="I131" s="235">
        <f>SUM(I132:I135)</f>
        <v>-300</v>
      </c>
      <c r="J131" s="235">
        <f>SUM(J132:J135)</f>
        <v>2000</v>
      </c>
    </row>
    <row r="132" spans="1:10" ht="12.75">
      <c r="A132" s="231" t="s">
        <v>421</v>
      </c>
      <c r="B132" s="236"/>
      <c r="C132" s="237">
        <v>41</v>
      </c>
      <c r="D132" s="131">
        <v>632001</v>
      </c>
      <c r="E132" s="119" t="s">
        <v>554</v>
      </c>
      <c r="F132" s="129">
        <v>1000</v>
      </c>
      <c r="G132" s="129"/>
      <c r="H132" s="129">
        <f>F132+G132</f>
        <v>1000</v>
      </c>
      <c r="I132" s="238">
        <v>-300</v>
      </c>
      <c r="J132" s="129">
        <f>H132+I132</f>
        <v>700</v>
      </c>
    </row>
    <row r="133" spans="1:10" ht="12.75">
      <c r="A133" s="231" t="s">
        <v>423</v>
      </c>
      <c r="B133" s="236"/>
      <c r="C133" s="237">
        <v>41</v>
      </c>
      <c r="D133" s="131">
        <v>632002</v>
      </c>
      <c r="E133" s="119" t="s">
        <v>524</v>
      </c>
      <c r="F133" s="129">
        <v>100</v>
      </c>
      <c r="G133" s="129"/>
      <c r="H133" s="129">
        <f>F133+G133</f>
        <v>100</v>
      </c>
      <c r="I133" s="129"/>
      <c r="J133" s="129">
        <f>H133+I133</f>
        <v>100</v>
      </c>
    </row>
    <row r="134" spans="1:10" ht="12.75">
      <c r="A134" s="231" t="s">
        <v>424</v>
      </c>
      <c r="B134" s="236"/>
      <c r="C134" s="237">
        <v>41</v>
      </c>
      <c r="D134" s="133">
        <v>635004</v>
      </c>
      <c r="E134" s="135" t="s">
        <v>535</v>
      </c>
      <c r="F134" s="129">
        <v>1200</v>
      </c>
      <c r="G134" s="129"/>
      <c r="H134" s="129">
        <f>F134+G134</f>
        <v>1200</v>
      </c>
      <c r="I134" s="129"/>
      <c r="J134" s="129">
        <f>H134+I134</f>
        <v>1200</v>
      </c>
    </row>
    <row r="135" spans="1:10" ht="12.75">
      <c r="A135" s="231" t="s">
        <v>426</v>
      </c>
      <c r="B135" s="236"/>
      <c r="C135" s="237">
        <v>41</v>
      </c>
      <c r="D135" s="133">
        <v>635006</v>
      </c>
      <c r="E135" s="135" t="s">
        <v>564</v>
      </c>
      <c r="F135" s="129"/>
      <c r="G135" s="129"/>
      <c r="H135" s="129">
        <f>F135+G135</f>
        <v>0</v>
      </c>
      <c r="I135" s="129"/>
      <c r="J135" s="129">
        <f>H135+I135</f>
        <v>0</v>
      </c>
    </row>
    <row r="136" spans="1:10" s="6" customFormat="1" ht="12.75">
      <c r="A136" s="231" t="s">
        <v>428</v>
      </c>
      <c r="B136" s="122" t="s">
        <v>586</v>
      </c>
      <c r="C136" s="397" t="s">
        <v>587</v>
      </c>
      <c r="D136" s="397"/>
      <c r="E136" s="397"/>
      <c r="F136" s="239">
        <f>F137+F139+F142+F147</f>
        <v>34200</v>
      </c>
      <c r="G136" s="239">
        <f>G137+G139+G142+G147</f>
        <v>0</v>
      </c>
      <c r="H136" s="239">
        <f>H137+H139+H142+H147</f>
        <v>34200</v>
      </c>
      <c r="I136" s="239">
        <f>I137+I139+I142+I147</f>
        <v>-300</v>
      </c>
      <c r="J136" s="239">
        <f>J137+J139+J142+J147</f>
        <v>33900</v>
      </c>
    </row>
    <row r="137" spans="1:10" ht="12.75">
      <c r="A137" s="231" t="s">
        <v>430</v>
      </c>
      <c r="B137" s="234" t="s">
        <v>109</v>
      </c>
      <c r="C137" s="114" t="s">
        <v>588</v>
      </c>
      <c r="D137" s="396" t="s">
        <v>589</v>
      </c>
      <c r="E137" s="396"/>
      <c r="F137" s="124">
        <f>SUM(F138)</f>
        <v>2500</v>
      </c>
      <c r="G137" s="124">
        <f>SUM(G138)</f>
        <v>0</v>
      </c>
      <c r="H137" s="124">
        <f>SUM(H138)</f>
        <v>2500</v>
      </c>
      <c r="I137" s="124">
        <f>SUM(I138)</f>
        <v>-2500</v>
      </c>
      <c r="J137" s="124">
        <f>SUM(J138)</f>
        <v>0</v>
      </c>
    </row>
    <row r="138" spans="1:10" ht="12.75">
      <c r="A138" s="231" t="s">
        <v>431</v>
      </c>
      <c r="B138" s="113"/>
      <c r="C138" s="131">
        <v>41</v>
      </c>
      <c r="D138" s="131">
        <v>632001</v>
      </c>
      <c r="E138" s="119" t="s">
        <v>554</v>
      </c>
      <c r="F138" s="129">
        <v>2500</v>
      </c>
      <c r="G138" s="129"/>
      <c r="H138" s="129">
        <f>F138+G138</f>
        <v>2500</v>
      </c>
      <c r="I138" s="129">
        <v>-2500</v>
      </c>
      <c r="J138" s="129">
        <f>H138+I138</f>
        <v>0</v>
      </c>
    </row>
    <row r="139" spans="1:10" ht="12.75">
      <c r="A139" s="231" t="s">
        <v>432</v>
      </c>
      <c r="B139" s="234" t="s">
        <v>109</v>
      </c>
      <c r="C139" s="114" t="s">
        <v>590</v>
      </c>
      <c r="D139" s="396" t="s">
        <v>591</v>
      </c>
      <c r="E139" s="396"/>
      <c r="F139" s="124">
        <f>F140+F141</f>
        <v>2200</v>
      </c>
      <c r="G139" s="124">
        <f>G140+G141</f>
        <v>0</v>
      </c>
      <c r="H139" s="124">
        <f>H140+H141</f>
        <v>2200</v>
      </c>
      <c r="I139" s="124">
        <f>I140+I141</f>
        <v>0</v>
      </c>
      <c r="J139" s="124">
        <f>J140+J141</f>
        <v>2200</v>
      </c>
    </row>
    <row r="140" spans="1:10" ht="12.75">
      <c r="A140" s="231" t="s">
        <v>434</v>
      </c>
      <c r="B140" s="113"/>
      <c r="C140" s="131">
        <v>41</v>
      </c>
      <c r="D140" s="131">
        <v>632001</v>
      </c>
      <c r="E140" s="119" t="s">
        <v>554</v>
      </c>
      <c r="F140" s="129">
        <v>2000</v>
      </c>
      <c r="G140" s="129"/>
      <c r="H140" s="129">
        <f>F140+G140</f>
        <v>2000</v>
      </c>
      <c r="I140" s="129"/>
      <c r="J140" s="129">
        <f>H140+I140</f>
        <v>2000</v>
      </c>
    </row>
    <row r="141" spans="1:10" ht="12.75">
      <c r="A141" s="231" t="s">
        <v>436</v>
      </c>
      <c r="B141" s="170"/>
      <c r="C141" s="131">
        <v>41</v>
      </c>
      <c r="D141" s="240">
        <v>635004</v>
      </c>
      <c r="E141" s="135" t="s">
        <v>535</v>
      </c>
      <c r="F141" s="241">
        <v>200</v>
      </c>
      <c r="G141" s="241"/>
      <c r="H141" s="129">
        <f>F141+G141</f>
        <v>200</v>
      </c>
      <c r="I141" s="241"/>
      <c r="J141" s="129">
        <f>H141+I141</f>
        <v>200</v>
      </c>
    </row>
    <row r="142" spans="1:10" ht="12.75">
      <c r="A142" s="231" t="s">
        <v>438</v>
      </c>
      <c r="B142" s="114" t="s">
        <v>592</v>
      </c>
      <c r="C142" s="114" t="s">
        <v>593</v>
      </c>
      <c r="D142" s="396" t="s">
        <v>594</v>
      </c>
      <c r="E142" s="396"/>
      <c r="F142" s="235">
        <f>SUM(F143:F146)</f>
        <v>28500</v>
      </c>
      <c r="G142" s="235">
        <f>SUM(G143:G146)</f>
        <v>0</v>
      </c>
      <c r="H142" s="235">
        <f>SUM(H143:H146)</f>
        <v>28500</v>
      </c>
      <c r="I142" s="235">
        <f>SUM(I143:I146)</f>
        <v>1200</v>
      </c>
      <c r="J142" s="235">
        <f>SUM(J143:J146)</f>
        <v>29700</v>
      </c>
    </row>
    <row r="143" spans="1:10" ht="12.75">
      <c r="A143" s="231" t="s">
        <v>440</v>
      </c>
      <c r="B143" s="132"/>
      <c r="C143" s="242">
        <v>41</v>
      </c>
      <c r="D143" s="243" t="s">
        <v>595</v>
      </c>
      <c r="E143" s="244" t="s">
        <v>596</v>
      </c>
      <c r="F143" s="245">
        <v>1500</v>
      </c>
      <c r="G143" s="245"/>
      <c r="H143" s="245">
        <f>F143+G143</f>
        <v>1500</v>
      </c>
      <c r="I143" s="246">
        <v>-500</v>
      </c>
      <c r="J143" s="245">
        <f>H143+I143</f>
        <v>1000</v>
      </c>
    </row>
    <row r="144" spans="1:10" ht="12.75">
      <c r="A144" s="231" t="s">
        <v>441</v>
      </c>
      <c r="B144" s="153"/>
      <c r="C144" s="154">
        <v>41</v>
      </c>
      <c r="D144" s="155" t="s">
        <v>595</v>
      </c>
      <c r="E144" s="165" t="s">
        <v>597</v>
      </c>
      <c r="F144" s="247">
        <v>26000</v>
      </c>
      <c r="G144" s="247"/>
      <c r="H144" s="245">
        <f>F144+G144</f>
        <v>26000</v>
      </c>
      <c r="I144" s="247">
        <v>-1000</v>
      </c>
      <c r="J144" s="245">
        <f>H144+I144</f>
        <v>25000</v>
      </c>
    </row>
    <row r="145" spans="1:10" ht="12.75">
      <c r="A145" s="231" t="s">
        <v>443</v>
      </c>
      <c r="B145" s="132"/>
      <c r="C145" s="133">
        <v>41</v>
      </c>
      <c r="D145" s="135" t="s">
        <v>595</v>
      </c>
      <c r="E145" s="135" t="s">
        <v>598</v>
      </c>
      <c r="F145" s="248">
        <v>500</v>
      </c>
      <c r="G145" s="248"/>
      <c r="H145" s="245">
        <f>F145+G145</f>
        <v>500</v>
      </c>
      <c r="I145" s="249">
        <v>2700</v>
      </c>
      <c r="J145" s="245">
        <f>H145+I145</f>
        <v>3200</v>
      </c>
    </row>
    <row r="146" spans="1:10" ht="12.75">
      <c r="A146" s="231" t="s">
        <v>445</v>
      </c>
      <c r="B146" s="132"/>
      <c r="C146" s="133">
        <v>41</v>
      </c>
      <c r="D146" s="135" t="s">
        <v>599</v>
      </c>
      <c r="E146" s="135" t="s">
        <v>600</v>
      </c>
      <c r="F146" s="248">
        <v>500</v>
      </c>
      <c r="G146" s="248"/>
      <c r="H146" s="245">
        <f>F146+G146</f>
        <v>500</v>
      </c>
      <c r="I146" s="248"/>
      <c r="J146" s="245">
        <f>H146+I146</f>
        <v>500</v>
      </c>
    </row>
    <row r="147" spans="1:10" ht="12.75">
      <c r="A147" s="231" t="s">
        <v>601</v>
      </c>
      <c r="B147" s="234"/>
      <c r="C147" s="114"/>
      <c r="D147" s="396" t="s">
        <v>602</v>
      </c>
      <c r="E147" s="396"/>
      <c r="F147" s="124">
        <f>SUM(F148:F148)</f>
        <v>1000</v>
      </c>
      <c r="G147" s="124">
        <f>SUM(G148:G148)</f>
        <v>0</v>
      </c>
      <c r="H147" s="124">
        <f>SUM(H148:H148)</f>
        <v>1000</v>
      </c>
      <c r="I147" s="124">
        <f>SUM(I148:I148)</f>
        <v>1000</v>
      </c>
      <c r="J147" s="124">
        <f>SUM(J148:J148)</f>
        <v>2000</v>
      </c>
    </row>
    <row r="148" spans="1:11" ht="12.75">
      <c r="A148" s="231" t="s">
        <v>603</v>
      </c>
      <c r="B148" s="113"/>
      <c r="C148" s="131">
        <v>41</v>
      </c>
      <c r="D148" s="250">
        <v>635004</v>
      </c>
      <c r="E148" s="36" t="s">
        <v>604</v>
      </c>
      <c r="F148" s="121">
        <v>1000</v>
      </c>
      <c r="G148" s="121"/>
      <c r="H148" s="121">
        <f>F148+G148</f>
        <v>1000</v>
      </c>
      <c r="I148" s="251">
        <v>1000</v>
      </c>
      <c r="J148" s="121">
        <f>H148+I148</f>
        <v>2000</v>
      </c>
      <c r="K148" s="252"/>
    </row>
    <row r="149" spans="1:10" ht="12.75">
      <c r="A149" s="231" t="s">
        <v>605</v>
      </c>
      <c r="B149" s="122" t="s">
        <v>606</v>
      </c>
      <c r="C149" s="397" t="s">
        <v>607</v>
      </c>
      <c r="D149" s="397"/>
      <c r="E149" s="397"/>
      <c r="F149" s="239">
        <f>F150</f>
        <v>15000</v>
      </c>
      <c r="G149" s="239">
        <f>G150</f>
        <v>0</v>
      </c>
      <c r="H149" s="239">
        <f>H150</f>
        <v>15000</v>
      </c>
      <c r="I149" s="239">
        <f>I150</f>
        <v>1550</v>
      </c>
      <c r="J149" s="239">
        <f>J150</f>
        <v>16550</v>
      </c>
    </row>
    <row r="150" spans="1:10" ht="12.75">
      <c r="A150" s="231" t="s">
        <v>608</v>
      </c>
      <c r="B150" s="234"/>
      <c r="C150" s="114" t="s">
        <v>609</v>
      </c>
      <c r="D150" s="396" t="s">
        <v>610</v>
      </c>
      <c r="E150" s="396"/>
      <c r="F150" s="124">
        <f>SUM(F151:F154)</f>
        <v>15000</v>
      </c>
      <c r="G150" s="124">
        <f>SUM(G151:G154)</f>
        <v>0</v>
      </c>
      <c r="H150" s="124">
        <f>SUM(H151:H154)</f>
        <v>15000</v>
      </c>
      <c r="I150" s="124">
        <f>SUM(I151:I154)</f>
        <v>1550</v>
      </c>
      <c r="J150" s="124">
        <f>SUM(J151:J154)</f>
        <v>16550</v>
      </c>
    </row>
    <row r="151" spans="1:10" ht="12.75">
      <c r="A151" s="231" t="s">
        <v>611</v>
      </c>
      <c r="B151" s="125"/>
      <c r="C151" s="126">
        <v>41</v>
      </c>
      <c r="D151" s="126">
        <v>634001</v>
      </c>
      <c r="E151" s="128" t="s">
        <v>612</v>
      </c>
      <c r="F151" s="121">
        <v>9000</v>
      </c>
      <c r="G151" s="121"/>
      <c r="H151" s="121">
        <f>F151+G151</f>
        <v>9000</v>
      </c>
      <c r="I151" s="121">
        <v>1000</v>
      </c>
      <c r="J151" s="121">
        <f>H151+I151</f>
        <v>10000</v>
      </c>
    </row>
    <row r="152" spans="1:10" ht="12.75">
      <c r="A152" s="231" t="s">
        <v>613</v>
      </c>
      <c r="B152" s="125"/>
      <c r="C152" s="126">
        <v>41</v>
      </c>
      <c r="D152" s="126">
        <v>634002</v>
      </c>
      <c r="E152" s="128" t="s">
        <v>614</v>
      </c>
      <c r="F152" s="121">
        <v>2200</v>
      </c>
      <c r="G152" s="121"/>
      <c r="H152" s="121">
        <f>F152+G152</f>
        <v>2200</v>
      </c>
      <c r="I152" s="121">
        <v>1000</v>
      </c>
      <c r="J152" s="121">
        <f>H152+I152</f>
        <v>3200</v>
      </c>
    </row>
    <row r="153" spans="1:10" ht="12.75">
      <c r="A153" s="231" t="s">
        <v>615</v>
      </c>
      <c r="B153" s="113"/>
      <c r="C153" s="131">
        <v>41</v>
      </c>
      <c r="D153" s="131">
        <v>637012</v>
      </c>
      <c r="E153" s="119" t="s">
        <v>616</v>
      </c>
      <c r="F153" s="121">
        <v>3300</v>
      </c>
      <c r="G153" s="121"/>
      <c r="H153" s="121">
        <f>F153+G153</f>
        <v>3300</v>
      </c>
      <c r="I153" s="251">
        <v>-500</v>
      </c>
      <c r="J153" s="121">
        <f>H153+I153</f>
        <v>2800</v>
      </c>
    </row>
    <row r="154" spans="1:10" ht="12.75">
      <c r="A154" s="231" t="s">
        <v>617</v>
      </c>
      <c r="B154" s="113"/>
      <c r="C154" s="131">
        <v>41</v>
      </c>
      <c r="D154" s="131">
        <v>637004</v>
      </c>
      <c r="E154" s="119" t="s">
        <v>200</v>
      </c>
      <c r="F154" s="121">
        <v>500</v>
      </c>
      <c r="G154" s="121"/>
      <c r="H154" s="121">
        <f>F154+G154</f>
        <v>500</v>
      </c>
      <c r="I154" s="251">
        <v>50</v>
      </c>
      <c r="J154" s="121">
        <f>H154+I154</f>
        <v>550</v>
      </c>
    </row>
    <row r="155" spans="1:6" ht="12.75">
      <c r="A155" s="105"/>
      <c r="B155" s="143"/>
      <c r="C155" s="143"/>
      <c r="D155" s="143"/>
      <c r="E155" s="143"/>
      <c r="F155" s="145"/>
    </row>
    <row r="156" spans="1:6" ht="12.75">
      <c r="A156" s="105"/>
      <c r="B156" s="143"/>
      <c r="C156" s="143"/>
      <c r="D156" s="143"/>
      <c r="E156" s="143"/>
      <c r="F156" s="145"/>
    </row>
    <row r="157" spans="1:6" ht="12.75">
      <c r="A157" s="105"/>
      <c r="B157" s="143"/>
      <c r="C157" s="143"/>
      <c r="D157" s="143"/>
      <c r="E157" s="143"/>
      <c r="F157" s="145"/>
    </row>
    <row r="158" spans="1:6" ht="12.75">
      <c r="A158" s="105"/>
      <c r="B158" s="143"/>
      <c r="C158" s="143"/>
      <c r="D158" s="143"/>
      <c r="E158" s="143"/>
      <c r="F158" s="145"/>
    </row>
    <row r="159" spans="1:6" ht="12.75">
      <c r="A159" s="105"/>
      <c r="B159" s="143"/>
      <c r="C159" s="143"/>
      <c r="D159" s="143"/>
      <c r="E159" s="143"/>
      <c r="F159" s="145"/>
    </row>
    <row r="160" spans="1:6" ht="12.75">
      <c r="A160" s="105"/>
      <c r="B160" s="143"/>
      <c r="C160" s="143"/>
      <c r="D160" s="143"/>
      <c r="E160" s="143"/>
      <c r="F160" s="145"/>
    </row>
    <row r="161" spans="1:6" ht="12.75">
      <c r="A161" s="105"/>
      <c r="B161" s="143"/>
      <c r="C161" s="143"/>
      <c r="D161" s="143"/>
      <c r="E161" s="143"/>
      <c r="F161" s="145"/>
    </row>
    <row r="162" spans="1:6" ht="12.75">
      <c r="A162" s="105"/>
      <c r="B162" s="143"/>
      <c r="C162" s="143"/>
      <c r="D162" s="143"/>
      <c r="E162" s="143"/>
      <c r="F162" s="145"/>
    </row>
    <row r="163" spans="1:6" ht="12.75">
      <c r="A163" s="105"/>
      <c r="B163" s="143"/>
      <c r="C163" s="143"/>
      <c r="D163" s="143"/>
      <c r="E163" s="143"/>
      <c r="F163" s="145"/>
    </row>
    <row r="164" spans="1:6" ht="12.75">
      <c r="A164" s="105"/>
      <c r="B164" s="143"/>
      <c r="C164" s="143"/>
      <c r="D164" s="143"/>
      <c r="E164" s="143"/>
      <c r="F164" s="145"/>
    </row>
    <row r="165" spans="1:6" ht="12.75">
      <c r="A165" s="105"/>
      <c r="B165" s="143"/>
      <c r="C165" s="143"/>
      <c r="D165" s="143"/>
      <c r="E165" s="143"/>
      <c r="F165" s="145"/>
    </row>
    <row r="166" spans="1:6" ht="12.75">
      <c r="A166" s="105"/>
      <c r="B166" s="143"/>
      <c r="C166" s="143"/>
      <c r="D166" s="143"/>
      <c r="E166" s="143"/>
      <c r="F166" s="145"/>
    </row>
    <row r="167" spans="1:6" ht="12.75">
      <c r="A167" s="105"/>
      <c r="B167" s="143"/>
      <c r="C167" s="143"/>
      <c r="D167" s="143"/>
      <c r="E167" s="143"/>
      <c r="F167" s="145"/>
    </row>
    <row r="168" spans="1:6" ht="12.75">
      <c r="A168" s="105"/>
      <c r="B168" s="143"/>
      <c r="C168" s="143"/>
      <c r="D168" s="143"/>
      <c r="E168" s="143"/>
      <c r="F168" s="145"/>
    </row>
    <row r="169" spans="1:6" ht="12.75">
      <c r="A169" s="105"/>
      <c r="B169" s="143"/>
      <c r="C169" s="143"/>
      <c r="D169" s="143"/>
      <c r="E169" s="143"/>
      <c r="F169" s="145"/>
    </row>
    <row r="170" spans="1:6" ht="12.75">
      <c r="A170" s="105"/>
      <c r="B170" s="143"/>
      <c r="C170" s="143"/>
      <c r="D170" s="143"/>
      <c r="E170" s="143"/>
      <c r="F170" s="145"/>
    </row>
    <row r="171" spans="1:6" ht="12.75">
      <c r="A171" s="105"/>
      <c r="B171" s="143"/>
      <c r="C171" s="143"/>
      <c r="D171" s="143"/>
      <c r="E171" s="143"/>
      <c r="F171" s="145"/>
    </row>
    <row r="172" spans="1:6" ht="12.75">
      <c r="A172" s="105"/>
      <c r="B172" s="143"/>
      <c r="C172" s="143"/>
      <c r="D172" s="143"/>
      <c r="E172" s="143"/>
      <c r="F172" s="145"/>
    </row>
    <row r="173" spans="1:6" ht="12.75">
      <c r="A173" s="105"/>
      <c r="B173" s="143"/>
      <c r="C173" s="143"/>
      <c r="D173" s="143"/>
      <c r="E173" s="143"/>
      <c r="F173" s="145"/>
    </row>
    <row r="174" spans="1:6" ht="12.75">
      <c r="A174" s="105"/>
      <c r="B174" s="143"/>
      <c r="C174" s="143"/>
      <c r="D174" s="143"/>
      <c r="E174" s="143"/>
      <c r="F174" s="145"/>
    </row>
    <row r="175" spans="1:6" ht="12.75">
      <c r="A175" s="105"/>
      <c r="B175" s="143"/>
      <c r="C175" s="143"/>
      <c r="D175" s="143"/>
      <c r="E175" s="143"/>
      <c r="F175" s="145"/>
    </row>
    <row r="176" spans="1:6" ht="12.75">
      <c r="A176" s="105"/>
      <c r="B176" s="143"/>
      <c r="C176" s="143"/>
      <c r="D176" s="143"/>
      <c r="E176" s="143"/>
      <c r="F176" s="145"/>
    </row>
    <row r="177" spans="1:6" ht="12.75">
      <c r="A177" s="105"/>
      <c r="B177" s="143"/>
      <c r="C177" s="143"/>
      <c r="D177" s="143"/>
      <c r="E177" s="143"/>
      <c r="F177" s="145"/>
    </row>
    <row r="178" spans="1:6" ht="12.75">
      <c r="A178" s="105"/>
      <c r="B178" s="143"/>
      <c r="C178" s="143"/>
      <c r="D178" s="143"/>
      <c r="E178" s="143"/>
      <c r="F178" s="145"/>
    </row>
    <row r="179" spans="1:6" ht="12.75">
      <c r="A179" s="105"/>
      <c r="B179" s="143"/>
      <c r="C179" s="143"/>
      <c r="D179" s="143"/>
      <c r="E179" s="143"/>
      <c r="F179" s="145"/>
    </row>
    <row r="180" spans="1:6" ht="12.75">
      <c r="A180" s="105"/>
      <c r="B180" s="143"/>
      <c r="C180" s="143"/>
      <c r="D180" s="143"/>
      <c r="E180" s="143"/>
      <c r="F180" s="145"/>
    </row>
    <row r="181" spans="1:6" ht="12.75">
      <c r="A181" s="105"/>
      <c r="B181" s="143"/>
      <c r="C181" s="143"/>
      <c r="D181" s="143"/>
      <c r="E181" s="143"/>
      <c r="F181" s="145"/>
    </row>
    <row r="182" spans="1:6" ht="12.75">
      <c r="A182" s="105"/>
      <c r="B182" s="143"/>
      <c r="C182" s="143"/>
      <c r="D182" s="143"/>
      <c r="E182" s="143"/>
      <c r="F182" s="145"/>
    </row>
    <row r="183" spans="1:6" ht="12.75">
      <c r="A183" s="105"/>
      <c r="B183" s="143"/>
      <c r="C183" s="143"/>
      <c r="D183" s="143"/>
      <c r="E183" s="143"/>
      <c r="F183" s="145"/>
    </row>
    <row r="184" spans="1:6" ht="12.75">
      <c r="A184" s="105"/>
      <c r="B184" s="143"/>
      <c r="C184" s="143"/>
      <c r="D184" s="143"/>
      <c r="E184" s="143"/>
      <c r="F184" s="145"/>
    </row>
    <row r="185" spans="1:6" ht="12.75">
      <c r="A185" s="105"/>
      <c r="B185" s="143"/>
      <c r="C185" s="143"/>
      <c r="D185" s="143"/>
      <c r="E185" s="143"/>
      <c r="F185" s="145"/>
    </row>
    <row r="186" spans="1:6" ht="12.75">
      <c r="A186" s="105"/>
      <c r="B186" s="143"/>
      <c r="C186" s="143"/>
      <c r="D186" s="143"/>
      <c r="E186" s="143"/>
      <c r="F186" s="145"/>
    </row>
    <row r="187" spans="1:6" ht="12.75">
      <c r="A187" s="105"/>
      <c r="B187" s="143"/>
      <c r="C187" s="143"/>
      <c r="D187" s="143"/>
      <c r="E187" s="143"/>
      <c r="F187" s="145"/>
    </row>
    <row r="188" spans="1:6" ht="12.75">
      <c r="A188" s="105"/>
      <c r="B188" s="143"/>
      <c r="C188" s="143"/>
      <c r="D188" s="143"/>
      <c r="E188" s="143"/>
      <c r="F188" s="145"/>
    </row>
    <row r="189" spans="1:6" ht="12.75">
      <c r="A189" s="105"/>
      <c r="B189" s="143"/>
      <c r="C189" s="143"/>
      <c r="D189" s="143"/>
      <c r="E189" s="143"/>
      <c r="F189" s="145"/>
    </row>
    <row r="190" spans="1:6" ht="12.75">
      <c r="A190" s="105"/>
      <c r="B190" s="143"/>
      <c r="C190" s="143"/>
      <c r="D190" s="143"/>
      <c r="E190" s="143"/>
      <c r="F190" s="145"/>
    </row>
    <row r="191" spans="1:6" ht="12.75">
      <c r="A191" s="105"/>
      <c r="B191" s="143"/>
      <c r="C191" s="143"/>
      <c r="D191" s="143"/>
      <c r="E191" s="143"/>
      <c r="F191" s="145"/>
    </row>
    <row r="192" spans="1:6" ht="12.75">
      <c r="A192" s="105"/>
      <c r="B192" s="143"/>
      <c r="C192" s="143"/>
      <c r="D192" s="143"/>
      <c r="E192" s="143"/>
      <c r="F192" s="145"/>
    </row>
    <row r="193" spans="1:6" ht="12.75">
      <c r="A193" s="105"/>
      <c r="B193" s="143"/>
      <c r="C193" s="143"/>
      <c r="D193" s="143"/>
      <c r="E193" s="143"/>
      <c r="F193" s="145"/>
    </row>
    <row r="194" spans="1:6" ht="12.75">
      <c r="A194" s="105"/>
      <c r="B194" s="143"/>
      <c r="C194" s="143"/>
      <c r="D194" s="143"/>
      <c r="E194" s="143"/>
      <c r="F194" s="145"/>
    </row>
    <row r="195" spans="1:6" ht="12.75">
      <c r="A195" s="105"/>
      <c r="B195" s="143"/>
      <c r="C195" s="143"/>
      <c r="D195" s="143"/>
      <c r="E195" s="143"/>
      <c r="F195" s="145"/>
    </row>
    <row r="196" spans="1:6" ht="12.75">
      <c r="A196" s="105"/>
      <c r="B196" s="143"/>
      <c r="C196" s="143"/>
      <c r="D196" s="143"/>
      <c r="E196" s="143"/>
      <c r="F196" s="145"/>
    </row>
    <row r="197" spans="1:6" ht="12.75">
      <c r="A197" s="105"/>
      <c r="B197" s="143"/>
      <c r="C197" s="143"/>
      <c r="D197" s="143"/>
      <c r="E197" s="143"/>
      <c r="F197" s="145"/>
    </row>
    <row r="198" spans="1:6" ht="12.75">
      <c r="A198" s="105"/>
      <c r="B198" s="143"/>
      <c r="C198" s="143"/>
      <c r="D198" s="143"/>
      <c r="E198" s="143"/>
      <c r="F198" s="145"/>
    </row>
    <row r="199" spans="1:6" ht="12.75">
      <c r="A199" s="105"/>
      <c r="B199" s="143"/>
      <c r="C199" s="143"/>
      <c r="D199" s="143"/>
      <c r="E199" s="143"/>
      <c r="F199" s="145"/>
    </row>
    <row r="200" spans="1:6" ht="12.75">
      <c r="A200" s="105"/>
      <c r="B200" s="143"/>
      <c r="C200" s="143"/>
      <c r="D200" s="143"/>
      <c r="E200" s="143"/>
      <c r="F200" s="145"/>
    </row>
    <row r="201" spans="1:6" ht="12.75">
      <c r="A201" s="105"/>
      <c r="B201" s="143"/>
      <c r="C201" s="143"/>
      <c r="D201" s="143"/>
      <c r="E201" s="143"/>
      <c r="F201" s="145"/>
    </row>
    <row r="202" spans="1:6" ht="12.75">
      <c r="A202" s="105"/>
      <c r="B202" s="143"/>
      <c r="C202" s="143"/>
      <c r="D202" s="143"/>
      <c r="E202" s="143"/>
      <c r="F202" s="145"/>
    </row>
    <row r="203" spans="1:6" ht="12.75">
      <c r="A203" s="105"/>
      <c r="B203" s="143"/>
      <c r="C203" s="143"/>
      <c r="D203" s="143"/>
      <c r="E203" s="143"/>
      <c r="F203" s="145"/>
    </row>
    <row r="204" spans="1:6" ht="12.75">
      <c r="A204" s="105"/>
      <c r="B204" s="143"/>
      <c r="C204" s="143"/>
      <c r="D204" s="143"/>
      <c r="E204" s="143"/>
      <c r="F204" s="145"/>
    </row>
    <row r="205" spans="1:6" ht="12.75">
      <c r="A205" s="105"/>
      <c r="B205" s="143"/>
      <c r="C205" s="143"/>
      <c r="D205" s="143"/>
      <c r="E205" s="143"/>
      <c r="F205" s="145"/>
    </row>
    <row r="206" spans="1:6" ht="12.75">
      <c r="A206" s="105"/>
      <c r="B206" s="143"/>
      <c r="C206" s="143"/>
      <c r="D206" s="143"/>
      <c r="E206" s="143"/>
      <c r="F206" s="145"/>
    </row>
    <row r="207" spans="1:6" ht="12.75">
      <c r="A207" s="105"/>
      <c r="B207" s="143"/>
      <c r="C207" s="143"/>
      <c r="D207" s="143"/>
      <c r="E207" s="143"/>
      <c r="F207" s="145"/>
    </row>
    <row r="208" spans="1:6" ht="12.75">
      <c r="A208" s="105"/>
      <c r="B208" s="143"/>
      <c r="C208" s="143"/>
      <c r="D208" s="143"/>
      <c r="E208" s="143"/>
      <c r="F208" s="145"/>
    </row>
    <row r="209" spans="1:6" ht="12.75">
      <c r="A209" s="105"/>
      <c r="B209" s="143"/>
      <c r="C209" s="143"/>
      <c r="D209" s="143"/>
      <c r="E209" s="143"/>
      <c r="F209" s="145"/>
    </row>
    <row r="210" spans="1:6" ht="12.75">
      <c r="A210" s="105"/>
      <c r="B210" s="143"/>
      <c r="C210" s="143"/>
      <c r="D210" s="143"/>
      <c r="E210" s="143"/>
      <c r="F210" s="145"/>
    </row>
    <row r="211" spans="1:6" ht="12.75">
      <c r="A211" s="105"/>
      <c r="B211" s="143"/>
      <c r="C211" s="143"/>
      <c r="D211" s="143"/>
      <c r="E211" s="143"/>
      <c r="F211" s="145"/>
    </row>
    <row r="212" spans="1:6" ht="12.75">
      <c r="A212" s="105"/>
      <c r="B212" s="143"/>
      <c r="C212" s="143"/>
      <c r="D212" s="143"/>
      <c r="E212" s="143"/>
      <c r="F212" s="145"/>
    </row>
    <row r="213" spans="1:6" ht="12.75">
      <c r="A213" s="105"/>
      <c r="B213" s="143"/>
      <c r="C213" s="143"/>
      <c r="D213" s="143"/>
      <c r="E213" s="143"/>
      <c r="F213" s="145"/>
    </row>
    <row r="214" spans="1:6" ht="12.75">
      <c r="A214" s="105"/>
      <c r="B214" s="143"/>
      <c r="C214" s="143"/>
      <c r="D214" s="143"/>
      <c r="E214" s="143"/>
      <c r="F214" s="145"/>
    </row>
    <row r="215" spans="1:6" ht="12.75">
      <c r="A215" s="105"/>
      <c r="B215" s="143"/>
      <c r="C215" s="143"/>
      <c r="D215" s="143"/>
      <c r="E215" s="143"/>
      <c r="F215" s="145"/>
    </row>
    <row r="216" spans="1:6" ht="12.75">
      <c r="A216" s="105"/>
      <c r="B216" s="143"/>
      <c r="C216" s="143"/>
      <c r="D216" s="143"/>
      <c r="E216" s="143"/>
      <c r="F216" s="145"/>
    </row>
    <row r="217" spans="1:6" ht="12.75">
      <c r="A217" s="105"/>
      <c r="B217" s="143"/>
      <c r="C217" s="143"/>
      <c r="D217" s="143"/>
      <c r="E217" s="143"/>
      <c r="F217" s="145"/>
    </row>
    <row r="218" spans="1:6" ht="12.75">
      <c r="A218" s="105"/>
      <c r="B218" s="143"/>
      <c r="C218" s="143"/>
      <c r="D218" s="143"/>
      <c r="E218" s="143"/>
      <c r="F218" s="145"/>
    </row>
    <row r="219" spans="1:6" ht="12.75">
      <c r="A219" s="105"/>
      <c r="B219" s="143"/>
      <c r="C219" s="143"/>
      <c r="D219" s="143"/>
      <c r="E219" s="143"/>
      <c r="F219" s="145"/>
    </row>
    <row r="220" spans="1:6" ht="12.75">
      <c r="A220" s="105"/>
      <c r="B220" s="143"/>
      <c r="C220" s="143"/>
      <c r="D220" s="143"/>
      <c r="E220" s="143"/>
      <c r="F220" s="145"/>
    </row>
    <row r="221" spans="1:6" ht="12.75">
      <c r="A221" s="105"/>
      <c r="B221" s="143"/>
      <c r="C221" s="143"/>
      <c r="D221" s="143"/>
      <c r="E221" s="143"/>
      <c r="F221" s="145"/>
    </row>
    <row r="222" spans="1:6" ht="12.75">
      <c r="A222" s="105"/>
      <c r="B222" s="143"/>
      <c r="C222" s="143"/>
      <c r="D222" s="143"/>
      <c r="E222" s="143"/>
      <c r="F222" s="145"/>
    </row>
    <row r="223" spans="1:6" ht="12.75">
      <c r="A223" s="105"/>
      <c r="B223" s="143"/>
      <c r="C223" s="143"/>
      <c r="D223" s="143"/>
      <c r="E223" s="143"/>
      <c r="F223" s="145"/>
    </row>
    <row r="224" spans="1:6" ht="12.75">
      <c r="A224" s="105"/>
      <c r="B224" s="143"/>
      <c r="C224" s="143"/>
      <c r="D224" s="143"/>
      <c r="E224" s="143"/>
      <c r="F224" s="145"/>
    </row>
    <row r="225" spans="1:6" ht="12.75">
      <c r="A225" s="105"/>
      <c r="B225" s="143"/>
      <c r="C225" s="143"/>
      <c r="D225" s="143"/>
      <c r="E225" s="143"/>
      <c r="F225" s="145"/>
    </row>
    <row r="226" spans="1:6" ht="12.75">
      <c r="A226" s="105"/>
      <c r="B226" s="143"/>
      <c r="C226" s="143"/>
      <c r="D226" s="143"/>
      <c r="E226" s="143"/>
      <c r="F226" s="145"/>
    </row>
    <row r="227" spans="1:6" ht="12.75">
      <c r="A227" s="105"/>
      <c r="B227" s="143"/>
      <c r="C227" s="143"/>
      <c r="D227" s="143"/>
      <c r="E227" s="143"/>
      <c r="F227" s="145"/>
    </row>
    <row r="228" spans="1:6" ht="12.75">
      <c r="A228" s="105"/>
      <c r="B228" s="143"/>
      <c r="C228" s="143"/>
      <c r="D228" s="143"/>
      <c r="E228" s="143"/>
      <c r="F228" s="145"/>
    </row>
    <row r="229" spans="1:6" ht="12.75">
      <c r="A229" s="105"/>
      <c r="B229" s="143"/>
      <c r="C229" s="143"/>
      <c r="D229" s="143"/>
      <c r="E229" s="143"/>
      <c r="F229" s="145"/>
    </row>
    <row r="230" spans="1:6" ht="12.75">
      <c r="A230" s="105"/>
      <c r="B230" s="143"/>
      <c r="C230" s="143"/>
      <c r="D230" s="143"/>
      <c r="E230" s="143"/>
      <c r="F230" s="145"/>
    </row>
    <row r="231" spans="1:6" ht="12.75">
      <c r="A231" s="105"/>
      <c r="B231" s="143"/>
      <c r="C231" s="143"/>
      <c r="D231" s="143"/>
      <c r="E231" s="143"/>
      <c r="F231" s="145"/>
    </row>
    <row r="232" spans="1:6" ht="12.75">
      <c r="A232" s="105"/>
      <c r="B232" s="143"/>
      <c r="C232" s="143"/>
      <c r="D232" s="143"/>
      <c r="E232" s="143"/>
      <c r="F232" s="145"/>
    </row>
    <row r="233" spans="1:6" ht="12.75">
      <c r="A233" s="105"/>
      <c r="B233" s="143"/>
      <c r="C233" s="143"/>
      <c r="D233" s="143"/>
      <c r="E233" s="143"/>
      <c r="F233" s="145"/>
    </row>
    <row r="234" spans="1:6" ht="12.75">
      <c r="A234" s="105"/>
      <c r="B234" s="143"/>
      <c r="C234" s="143"/>
      <c r="D234" s="143"/>
      <c r="E234" s="143"/>
      <c r="F234" s="145"/>
    </row>
    <row r="235" spans="1:6" ht="12.75">
      <c r="A235" s="105"/>
      <c r="B235" s="143"/>
      <c r="C235" s="143"/>
      <c r="D235" s="143"/>
      <c r="E235" s="143"/>
      <c r="F235" s="145"/>
    </row>
    <row r="236" spans="1:6" ht="12.75">
      <c r="A236" s="105"/>
      <c r="B236" s="143"/>
      <c r="C236" s="143"/>
      <c r="D236" s="143"/>
      <c r="E236" s="143"/>
      <c r="F236" s="145"/>
    </row>
    <row r="237" spans="1:6" ht="12.75">
      <c r="A237" s="105"/>
      <c r="B237" s="143"/>
      <c r="C237" s="143"/>
      <c r="D237" s="143"/>
      <c r="E237" s="143"/>
      <c r="F237" s="145"/>
    </row>
    <row r="238" spans="1:6" ht="12.75">
      <c r="A238" s="105"/>
      <c r="B238" s="143"/>
      <c r="C238" s="143"/>
      <c r="D238" s="143"/>
      <c r="E238" s="143"/>
      <c r="F238" s="145"/>
    </row>
    <row r="239" spans="1:6" ht="12.75">
      <c r="A239" s="105"/>
      <c r="B239" s="143"/>
      <c r="C239" s="143"/>
      <c r="D239" s="143"/>
      <c r="E239" s="143"/>
      <c r="F239" s="145"/>
    </row>
    <row r="240" spans="1:6" ht="12.75">
      <c r="A240" s="105"/>
      <c r="B240" s="143"/>
      <c r="C240" s="143"/>
      <c r="D240" s="143"/>
      <c r="E240" s="143"/>
      <c r="F240" s="145"/>
    </row>
    <row r="241" ht="12.75">
      <c r="A241" s="105"/>
    </row>
    <row r="242" ht="12.75">
      <c r="A242" s="105"/>
    </row>
  </sheetData>
  <sheetProtection/>
  <mergeCells count="44">
    <mergeCell ref="A4:A7"/>
    <mergeCell ref="B4:C7"/>
    <mergeCell ref="D4:E7"/>
    <mergeCell ref="F4:J4"/>
    <mergeCell ref="F5:J5"/>
    <mergeCell ref="F6:F7"/>
    <mergeCell ref="G6:G7"/>
    <mergeCell ref="H6:H7"/>
    <mergeCell ref="I6:I7"/>
    <mergeCell ref="J6:J7"/>
    <mergeCell ref="B8:E8"/>
    <mergeCell ref="C9:E9"/>
    <mergeCell ref="D10:E10"/>
    <mergeCell ref="D15:E15"/>
    <mergeCell ref="D21:E21"/>
    <mergeCell ref="D26:E26"/>
    <mergeCell ref="D33:E33"/>
    <mergeCell ref="D38:E38"/>
    <mergeCell ref="D44:E44"/>
    <mergeCell ref="D50:E50"/>
    <mergeCell ref="D55:E55"/>
    <mergeCell ref="D61:E61"/>
    <mergeCell ref="D66:E66"/>
    <mergeCell ref="D73:E73"/>
    <mergeCell ref="D79:E79"/>
    <mergeCell ref="D86:E86"/>
    <mergeCell ref="D91:E91"/>
    <mergeCell ref="D97:E97"/>
    <mergeCell ref="D103:E103"/>
    <mergeCell ref="D109:E109"/>
    <mergeCell ref="D112:E112"/>
    <mergeCell ref="D118:E118"/>
    <mergeCell ref="D121:E121"/>
    <mergeCell ref="C124:E124"/>
    <mergeCell ref="D142:E142"/>
    <mergeCell ref="D147:E147"/>
    <mergeCell ref="C149:E149"/>
    <mergeCell ref="D150:E150"/>
    <mergeCell ref="D125:E125"/>
    <mergeCell ref="D127:E127"/>
    <mergeCell ref="D131:E131"/>
    <mergeCell ref="C136:E136"/>
    <mergeCell ref="D137:E137"/>
    <mergeCell ref="D139:E139"/>
  </mergeCells>
  <printOptions horizontalCentered="1"/>
  <pageMargins left="0.5902777777777778" right="0.39375" top="0.5902777777777778" bottom="0.39375" header="0.5118055555555556" footer="0.5118055555555556"/>
  <pageSetup fitToHeight="2" fitToWidth="1"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124" zoomScaleNormal="124" zoomScalePageLayoutView="0" workbookViewId="0" topLeftCell="A28">
      <selection activeCell="G1" sqref="G1"/>
    </sheetView>
  </sheetViews>
  <sheetFormatPr defaultColWidth="11.57421875" defaultRowHeight="12.75"/>
  <cols>
    <col min="1" max="1" width="4.28125" style="0" customWidth="1"/>
    <col min="2" max="2" width="3.8515625" style="0" customWidth="1"/>
    <col min="3" max="3" width="8.57421875" style="0" customWidth="1"/>
    <col min="4" max="4" width="7.00390625" style="0" customWidth="1"/>
    <col min="5" max="5" width="34.140625" style="0" customWidth="1"/>
    <col min="6" max="6" width="10.00390625" style="228" customWidth="1"/>
    <col min="7" max="7" width="10.421875" style="0" customWidth="1"/>
    <col min="8" max="8" width="11.57421875" style="0" customWidth="1"/>
    <col min="9" max="9" width="11.00390625" style="0" customWidth="1"/>
    <col min="10" max="10" width="11.140625" style="0" customWidth="1"/>
    <col min="11" max="13" width="25.7109375" style="0" customWidth="1"/>
  </cols>
  <sheetData>
    <row r="1" spans="1:7" ht="20.25" customHeight="1">
      <c r="A1" s="415" t="s">
        <v>618</v>
      </c>
      <c r="B1" s="415"/>
      <c r="C1" s="415"/>
      <c r="D1" s="415"/>
      <c r="E1" s="415"/>
      <c r="F1" s="415"/>
      <c r="G1" s="158" t="s">
        <v>188</v>
      </c>
    </row>
    <row r="2" spans="1:6" ht="12.75">
      <c r="A2" s="161"/>
      <c r="B2" s="161"/>
      <c r="C2" s="161"/>
      <c r="D2" s="161"/>
      <c r="E2" s="161"/>
      <c r="F2" s="253"/>
    </row>
    <row r="3" spans="1:10" ht="12.75" customHeight="1">
      <c r="A3" s="431"/>
      <c r="B3" s="427" t="s">
        <v>78</v>
      </c>
      <c r="C3" s="427"/>
      <c r="D3" s="428" t="s">
        <v>79</v>
      </c>
      <c r="E3" s="428"/>
      <c r="F3" s="402" t="s">
        <v>80</v>
      </c>
      <c r="G3" s="402"/>
      <c r="H3" s="402"/>
      <c r="I3" s="402"/>
      <c r="J3" s="402"/>
    </row>
    <row r="4" spans="1:10" ht="12.75">
      <c r="A4" s="431"/>
      <c r="B4" s="431"/>
      <c r="C4" s="427"/>
      <c r="D4" s="428"/>
      <c r="E4" s="428"/>
      <c r="F4" s="403" t="s">
        <v>81</v>
      </c>
      <c r="G4" s="403"/>
      <c r="H4" s="403"/>
      <c r="I4" s="403"/>
      <c r="J4" s="403"/>
    </row>
    <row r="5" spans="1:10" ht="12.75" customHeight="1">
      <c r="A5" s="431"/>
      <c r="B5" s="431"/>
      <c r="C5" s="427"/>
      <c r="D5" s="428"/>
      <c r="E5" s="428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8.25" customHeight="1">
      <c r="A6" s="431"/>
      <c r="B6" s="431"/>
      <c r="C6" s="427"/>
      <c r="D6" s="428"/>
      <c r="E6" s="428"/>
      <c r="F6" s="393"/>
      <c r="G6" s="393"/>
      <c r="H6" s="393"/>
      <c r="I6" s="393"/>
      <c r="J6" s="393"/>
    </row>
    <row r="7" spans="1:10" ht="18.75" customHeight="1">
      <c r="A7" s="254"/>
      <c r="B7" s="394" t="s">
        <v>619</v>
      </c>
      <c r="C7" s="394"/>
      <c r="D7" s="394"/>
      <c r="E7" s="394"/>
      <c r="F7" s="230">
        <f>F8+F13</f>
        <v>85000</v>
      </c>
      <c r="G7" s="230">
        <f>G8+G13</f>
        <v>0</v>
      </c>
      <c r="H7" s="230">
        <f>H8+H13</f>
        <v>85000</v>
      </c>
      <c r="I7" s="230">
        <f>I8+I13</f>
        <v>9000</v>
      </c>
      <c r="J7" s="230">
        <f>J8+J13</f>
        <v>94000</v>
      </c>
    </row>
    <row r="8" spans="1:10" s="6" customFormat="1" ht="12.75">
      <c r="A8" s="255" t="s">
        <v>83</v>
      </c>
      <c r="B8" s="256" t="s">
        <v>84</v>
      </c>
      <c r="C8" s="429" t="s">
        <v>85</v>
      </c>
      <c r="D8" s="429"/>
      <c r="E8" s="429"/>
      <c r="F8" s="137">
        <f>SUM(F9)</f>
        <v>43000</v>
      </c>
      <c r="G8" s="137">
        <f>SUM(G9)</f>
        <v>0</v>
      </c>
      <c r="H8" s="137">
        <f>SUM(H9)</f>
        <v>43000</v>
      </c>
      <c r="I8" s="137">
        <f>SUM(I9)</f>
        <v>0</v>
      </c>
      <c r="J8" s="137">
        <f>SUM(J9)</f>
        <v>43000</v>
      </c>
    </row>
    <row r="9" spans="1:10" ht="12.75">
      <c r="A9" s="255" t="s">
        <v>86</v>
      </c>
      <c r="B9" s="125"/>
      <c r="C9" s="114" t="s">
        <v>620</v>
      </c>
      <c r="D9" s="424" t="s">
        <v>621</v>
      </c>
      <c r="E9" s="424"/>
      <c r="F9" s="124">
        <f>SUM(F10:F12)</f>
        <v>43000</v>
      </c>
      <c r="G9" s="124">
        <f>SUM(G10:G12)</f>
        <v>0</v>
      </c>
      <c r="H9" s="124">
        <f>SUM(H10:H12)</f>
        <v>43000</v>
      </c>
      <c r="I9" s="124">
        <f>SUM(I10:I12)</f>
        <v>0</v>
      </c>
      <c r="J9" s="124">
        <f>SUM(J10:J12)</f>
        <v>43000</v>
      </c>
    </row>
    <row r="10" spans="1:10" ht="12.75">
      <c r="A10" s="255" t="s">
        <v>89</v>
      </c>
      <c r="B10" s="113"/>
      <c r="C10" s="180"/>
      <c r="D10" s="131">
        <v>635006</v>
      </c>
      <c r="E10" s="119" t="s">
        <v>622</v>
      </c>
      <c r="F10" s="121">
        <v>1000</v>
      </c>
      <c r="G10" s="121"/>
      <c r="H10" s="121">
        <f>F10+G10</f>
        <v>1000</v>
      </c>
      <c r="I10" s="121"/>
      <c r="J10" s="121">
        <f>H10+I10</f>
        <v>1000</v>
      </c>
    </row>
    <row r="11" spans="1:10" ht="12.75">
      <c r="A11" s="255" t="s">
        <v>91</v>
      </c>
      <c r="B11" s="113"/>
      <c r="C11" s="180"/>
      <c r="D11" s="131">
        <v>635006</v>
      </c>
      <c r="E11" s="119" t="s">
        <v>623</v>
      </c>
      <c r="F11" s="121">
        <v>4000</v>
      </c>
      <c r="G11" s="121"/>
      <c r="H11" s="121">
        <f>F11+G11</f>
        <v>4000</v>
      </c>
      <c r="I11" s="121"/>
      <c r="J11" s="121">
        <f>H11+I11</f>
        <v>4000</v>
      </c>
    </row>
    <row r="12" spans="1:10" ht="12.75">
      <c r="A12" s="255" t="s">
        <v>93</v>
      </c>
      <c r="B12" s="113"/>
      <c r="C12" s="180"/>
      <c r="D12" s="131">
        <v>635006</v>
      </c>
      <c r="E12" s="257" t="s">
        <v>624</v>
      </c>
      <c r="F12" s="121">
        <v>38000</v>
      </c>
      <c r="G12" s="121"/>
      <c r="H12" s="121">
        <f>F12+G12</f>
        <v>38000</v>
      </c>
      <c r="I12" s="121"/>
      <c r="J12" s="121">
        <f>H12+I12</f>
        <v>38000</v>
      </c>
    </row>
    <row r="13" spans="1:10" ht="12.75" customHeight="1">
      <c r="A13" s="255" t="s">
        <v>95</v>
      </c>
      <c r="B13" s="147" t="s">
        <v>625</v>
      </c>
      <c r="C13" s="430" t="s">
        <v>626</v>
      </c>
      <c r="D13" s="430"/>
      <c r="E13" s="430"/>
      <c r="F13" s="258">
        <f>F14+F17</f>
        <v>42000</v>
      </c>
      <c r="G13" s="258">
        <f>G14+G17</f>
        <v>0</v>
      </c>
      <c r="H13" s="258">
        <f>H14+H17</f>
        <v>42000</v>
      </c>
      <c r="I13" s="258">
        <f>I14+I17</f>
        <v>9000</v>
      </c>
      <c r="J13" s="258">
        <f>J14+J17</f>
        <v>51000</v>
      </c>
    </row>
    <row r="14" spans="1:10" ht="12.75">
      <c r="A14" s="255" t="s">
        <v>97</v>
      </c>
      <c r="B14" s="125"/>
      <c r="C14" s="114" t="s">
        <v>627</v>
      </c>
      <c r="D14" s="396" t="s">
        <v>628</v>
      </c>
      <c r="E14" s="396"/>
      <c r="F14" s="124">
        <f>SUM(F15:F16)</f>
        <v>41000</v>
      </c>
      <c r="G14" s="124">
        <f>SUM(G15:G16)</f>
        <v>0</v>
      </c>
      <c r="H14" s="124">
        <f>SUM(H15:H16)</f>
        <v>41000</v>
      </c>
      <c r="I14" s="124">
        <f>SUM(I15:I16)</f>
        <v>7500</v>
      </c>
      <c r="J14" s="124">
        <f>SUM(J15:J16)</f>
        <v>48500</v>
      </c>
    </row>
    <row r="15" spans="1:10" ht="12.75">
      <c r="A15" s="255" t="s">
        <v>99</v>
      </c>
      <c r="B15" s="125"/>
      <c r="C15" s="179"/>
      <c r="D15" s="126">
        <v>632001</v>
      </c>
      <c r="E15" s="128" t="s">
        <v>629</v>
      </c>
      <c r="F15" s="121">
        <v>35000</v>
      </c>
      <c r="G15" s="121"/>
      <c r="H15" s="121">
        <f>F15+G15</f>
        <v>35000</v>
      </c>
      <c r="I15" s="121">
        <v>5000</v>
      </c>
      <c r="J15" s="121">
        <f>H15+I15</f>
        <v>40000</v>
      </c>
    </row>
    <row r="16" spans="1:10" ht="12.75">
      <c r="A16" s="255" t="s">
        <v>101</v>
      </c>
      <c r="B16" s="125"/>
      <c r="C16" s="179"/>
      <c r="D16" s="126">
        <v>635004</v>
      </c>
      <c r="E16" s="128" t="s">
        <v>630</v>
      </c>
      <c r="F16" s="121">
        <v>6000</v>
      </c>
      <c r="G16" s="121"/>
      <c r="H16" s="121">
        <f>F16+G16</f>
        <v>6000</v>
      </c>
      <c r="I16" s="251">
        <v>2500</v>
      </c>
      <c r="J16" s="121">
        <f>H16+I16</f>
        <v>8500</v>
      </c>
    </row>
    <row r="17" spans="1:10" ht="12.75">
      <c r="A17" s="255" t="s">
        <v>103</v>
      </c>
      <c r="B17" s="125"/>
      <c r="C17" s="114" t="s">
        <v>627</v>
      </c>
      <c r="D17" s="114"/>
      <c r="E17" s="115" t="s">
        <v>631</v>
      </c>
      <c r="F17" s="124">
        <f>SUM(F18:F19)</f>
        <v>1000</v>
      </c>
      <c r="G17" s="124">
        <f>SUM(G18:G19)</f>
        <v>0</v>
      </c>
      <c r="H17" s="124">
        <f>SUM(H18:H19)</f>
        <v>1000</v>
      </c>
      <c r="I17" s="124">
        <f>SUM(I18:I19)</f>
        <v>1500</v>
      </c>
      <c r="J17" s="124">
        <f>SUM(J18:J19)</f>
        <v>2500</v>
      </c>
    </row>
    <row r="18" spans="1:10" ht="12.75">
      <c r="A18" s="255" t="s">
        <v>154</v>
      </c>
      <c r="B18" s="113"/>
      <c r="C18" s="117"/>
      <c r="D18" s="131">
        <v>637004</v>
      </c>
      <c r="E18" s="119" t="s">
        <v>632</v>
      </c>
      <c r="F18" s="121">
        <v>900</v>
      </c>
      <c r="G18" s="121"/>
      <c r="H18" s="121">
        <f>F18+G18</f>
        <v>900</v>
      </c>
      <c r="I18" s="121">
        <v>1500</v>
      </c>
      <c r="J18" s="121">
        <f>H18+I18</f>
        <v>2400</v>
      </c>
    </row>
    <row r="19" spans="1:10" ht="12.75">
      <c r="A19" s="255" t="s">
        <v>155</v>
      </c>
      <c r="B19" s="113"/>
      <c r="C19" s="117"/>
      <c r="D19" s="131">
        <v>635004</v>
      </c>
      <c r="E19" s="119" t="s">
        <v>633</v>
      </c>
      <c r="F19" s="121">
        <v>100</v>
      </c>
      <c r="G19" s="121"/>
      <c r="H19" s="121">
        <f>F19+G19</f>
        <v>100</v>
      </c>
      <c r="I19" s="121"/>
      <c r="J19" s="121">
        <f>H19+I19</f>
        <v>100</v>
      </c>
    </row>
    <row r="20" spans="1:10" ht="12.75">
      <c r="A20" s="259"/>
      <c r="B20" s="161"/>
      <c r="C20" s="161"/>
      <c r="D20" s="260"/>
      <c r="E20" s="161"/>
      <c r="F20" s="261"/>
      <c r="G20" s="261"/>
      <c r="H20" s="261"/>
      <c r="I20" s="261"/>
      <c r="J20" s="261"/>
    </row>
    <row r="21" spans="1:10" ht="12.75">
      <c r="A21" s="259"/>
      <c r="B21" s="161"/>
      <c r="C21" s="161"/>
      <c r="D21" s="260"/>
      <c r="E21" s="161"/>
      <c r="F21" s="261"/>
      <c r="G21" s="261"/>
      <c r="H21" s="261"/>
      <c r="I21" s="261"/>
      <c r="J21" s="261"/>
    </row>
    <row r="22" spans="1:10" ht="12.75">
      <c r="A22" s="259"/>
      <c r="B22" s="161"/>
      <c r="C22" s="161"/>
      <c r="D22" s="260"/>
      <c r="E22" s="161"/>
      <c r="F22" s="261"/>
      <c r="G22" s="261"/>
      <c r="H22" s="261"/>
      <c r="I22" s="261"/>
      <c r="J22" s="261"/>
    </row>
    <row r="23" spans="1:10" ht="12.75">
      <c r="A23" s="259"/>
      <c r="B23" s="161"/>
      <c r="C23" s="161"/>
      <c r="D23" s="260"/>
      <c r="E23" s="161"/>
      <c r="F23" s="261"/>
      <c r="G23" s="261"/>
      <c r="H23" s="261"/>
      <c r="I23" s="261"/>
      <c r="J23" s="261"/>
    </row>
    <row r="24" spans="1:10" ht="12.75">
      <c r="A24" s="259"/>
      <c r="B24" s="161"/>
      <c r="C24" s="161"/>
      <c r="D24" s="260"/>
      <c r="E24" s="161"/>
      <c r="F24" s="261"/>
      <c r="G24" s="261"/>
      <c r="H24" s="261"/>
      <c r="I24" s="261"/>
      <c r="J24" s="261"/>
    </row>
    <row r="25" spans="1:6" s="130" customFormat="1" ht="12.75">
      <c r="A25" s="259"/>
      <c r="B25"/>
      <c r="C25"/>
      <c r="D25"/>
      <c r="E25" s="262"/>
      <c r="F25" s="228"/>
    </row>
    <row r="26" spans="1:6" ht="17.25" customHeight="1">
      <c r="A26" s="157" t="s">
        <v>618</v>
      </c>
      <c r="B26" s="105"/>
      <c r="C26" s="105"/>
      <c r="D26" s="105"/>
      <c r="E26" s="105"/>
      <c r="F26" s="166" t="s">
        <v>296</v>
      </c>
    </row>
    <row r="27" spans="1:10" ht="12.75" customHeight="1">
      <c r="A27" s="399"/>
      <c r="B27" s="427" t="s">
        <v>78</v>
      </c>
      <c r="C27" s="427"/>
      <c r="D27" s="428" t="s">
        <v>79</v>
      </c>
      <c r="E27" s="428"/>
      <c r="F27" s="411" t="s">
        <v>297</v>
      </c>
      <c r="G27" s="411"/>
      <c r="H27" s="411"/>
      <c r="I27" s="411"/>
      <c r="J27" s="411"/>
    </row>
    <row r="28" spans="1:10" ht="12.75" customHeight="1">
      <c r="A28" s="399"/>
      <c r="B28" s="427"/>
      <c r="C28" s="427"/>
      <c r="D28" s="428"/>
      <c r="E28" s="428"/>
      <c r="F28" s="412" t="s">
        <v>16</v>
      </c>
      <c r="G28" s="412"/>
      <c r="H28" s="412"/>
      <c r="I28" s="412"/>
      <c r="J28" s="412"/>
    </row>
    <row r="29" spans="1:10" ht="40.5" customHeight="1">
      <c r="A29" s="399"/>
      <c r="B29" s="427"/>
      <c r="C29" s="427"/>
      <c r="D29" s="428"/>
      <c r="E29" s="428"/>
      <c r="F29" s="413">
        <v>2014</v>
      </c>
      <c r="G29" s="413" t="s">
        <v>38</v>
      </c>
      <c r="H29" s="413" t="s">
        <v>18</v>
      </c>
      <c r="I29" s="413" t="s">
        <v>298</v>
      </c>
      <c r="J29" s="413" t="s">
        <v>20</v>
      </c>
    </row>
    <row r="30" spans="1:10" ht="12.75">
      <c r="A30" s="399"/>
      <c r="B30" s="427"/>
      <c r="C30" s="427"/>
      <c r="D30" s="428"/>
      <c r="E30" s="428"/>
      <c r="F30" s="413"/>
      <c r="G30" s="413"/>
      <c r="H30" s="413"/>
      <c r="I30" s="413"/>
      <c r="J30" s="413"/>
    </row>
    <row r="31" spans="1:12" ht="12.75">
      <c r="A31" s="254"/>
      <c r="B31" s="425" t="s">
        <v>619</v>
      </c>
      <c r="C31" s="425"/>
      <c r="D31" s="425"/>
      <c r="E31" s="425"/>
      <c r="F31" s="263">
        <f>F37+F32</f>
        <v>57500</v>
      </c>
      <c r="G31" s="263">
        <f>G37+G32</f>
        <v>0</v>
      </c>
      <c r="H31" s="263">
        <f>H37+H32</f>
        <v>57500</v>
      </c>
      <c r="I31" s="263">
        <f>I37+I32</f>
        <v>0</v>
      </c>
      <c r="J31" s="263">
        <f>J37+J32</f>
        <v>57500</v>
      </c>
      <c r="K31" s="6"/>
      <c r="L31" s="6"/>
    </row>
    <row r="32" spans="1:12" ht="12.75">
      <c r="A32" s="255" t="s">
        <v>83</v>
      </c>
      <c r="B32" s="256" t="s">
        <v>84</v>
      </c>
      <c r="C32" s="426" t="s">
        <v>85</v>
      </c>
      <c r="D32" s="426"/>
      <c r="E32" s="426"/>
      <c r="F32" s="137">
        <f>SUM(F33)</f>
        <v>53600</v>
      </c>
      <c r="G32" s="137">
        <f>SUM(G33)</f>
        <v>0</v>
      </c>
      <c r="H32" s="137">
        <f>SUM(H33)</f>
        <v>53600</v>
      </c>
      <c r="I32" s="137">
        <f>SUM(I33)</f>
        <v>0</v>
      </c>
      <c r="J32" s="137">
        <f>SUM(J33)</f>
        <v>53600</v>
      </c>
      <c r="K32" s="6"/>
      <c r="L32" s="6"/>
    </row>
    <row r="33" spans="1:12" ht="12.75">
      <c r="A33" s="255" t="s">
        <v>86</v>
      </c>
      <c r="B33" s="125"/>
      <c r="C33" s="114" t="s">
        <v>620</v>
      </c>
      <c r="D33" s="396" t="s">
        <v>621</v>
      </c>
      <c r="E33" s="396"/>
      <c r="F33" s="124">
        <f>SUM(F34:F36)</f>
        <v>53600</v>
      </c>
      <c r="G33" s="124">
        <f>SUM(G34:G36)</f>
        <v>0</v>
      </c>
      <c r="H33" s="124">
        <f>SUM(H34:H36)</f>
        <v>53600</v>
      </c>
      <c r="I33" s="124">
        <f>SUM(I34:I36)</f>
        <v>0</v>
      </c>
      <c r="J33" s="124">
        <f>SUM(J34:J36)</f>
        <v>53600</v>
      </c>
      <c r="K33" s="6"/>
      <c r="L33" s="6"/>
    </row>
    <row r="34" spans="1:12" ht="12.75">
      <c r="A34" s="255" t="s">
        <v>89</v>
      </c>
      <c r="B34" s="125"/>
      <c r="C34" s="180" t="s">
        <v>483</v>
      </c>
      <c r="D34" s="179" t="s">
        <v>634</v>
      </c>
      <c r="E34" s="128" t="s">
        <v>635</v>
      </c>
      <c r="F34" s="129">
        <v>51600</v>
      </c>
      <c r="G34" s="129"/>
      <c r="H34" s="129">
        <f>F34+G34</f>
        <v>51600</v>
      </c>
      <c r="I34" s="129"/>
      <c r="J34" s="129">
        <f>H34+I34</f>
        <v>51600</v>
      </c>
      <c r="K34" s="6"/>
      <c r="L34" s="6"/>
    </row>
    <row r="35" spans="1:12" ht="12.75">
      <c r="A35" s="255" t="s">
        <v>91</v>
      </c>
      <c r="B35" s="113"/>
      <c r="C35" s="180"/>
      <c r="D35" s="117" t="s">
        <v>634</v>
      </c>
      <c r="E35" s="119" t="s">
        <v>636</v>
      </c>
      <c r="F35" s="129"/>
      <c r="G35" s="129"/>
      <c r="H35" s="129">
        <f>F35+G35</f>
        <v>0</v>
      </c>
      <c r="I35" s="129"/>
      <c r="J35" s="129">
        <f>H35+I35</f>
        <v>0</v>
      </c>
      <c r="K35" s="6"/>
      <c r="L35" s="6"/>
    </row>
    <row r="36" spans="1:12" ht="12.75">
      <c r="A36" s="255" t="s">
        <v>93</v>
      </c>
      <c r="B36" s="125"/>
      <c r="C36" s="180">
        <v>41</v>
      </c>
      <c r="D36" s="179" t="s">
        <v>634</v>
      </c>
      <c r="E36" s="128" t="s">
        <v>637</v>
      </c>
      <c r="F36" s="129">
        <v>2000</v>
      </c>
      <c r="G36" s="129"/>
      <c r="H36" s="129">
        <f>F36+G36</f>
        <v>2000</v>
      </c>
      <c r="I36" s="129"/>
      <c r="J36" s="129">
        <f>H36+I36</f>
        <v>2000</v>
      </c>
      <c r="K36" s="6"/>
      <c r="L36" s="6"/>
    </row>
    <row r="37" spans="1:12" ht="12.75">
      <c r="A37" s="255" t="s">
        <v>95</v>
      </c>
      <c r="B37" s="256" t="s">
        <v>625</v>
      </c>
      <c r="C37" s="426" t="s">
        <v>626</v>
      </c>
      <c r="D37" s="426"/>
      <c r="E37" s="426"/>
      <c r="F37" s="137">
        <f>F38+F41+F43</f>
        <v>3900</v>
      </c>
      <c r="G37" s="137">
        <f>G38+G41+G43</f>
        <v>0</v>
      </c>
      <c r="H37" s="137">
        <f>H38+H41+H43</f>
        <v>3900</v>
      </c>
      <c r="I37" s="137">
        <f>I38+I41+I43</f>
        <v>0</v>
      </c>
      <c r="J37" s="137">
        <f>J38+J41+J43</f>
        <v>3900</v>
      </c>
      <c r="K37" s="6"/>
      <c r="L37" s="6"/>
    </row>
    <row r="38" spans="1:12" ht="12.75">
      <c r="A38" s="255" t="s">
        <v>97</v>
      </c>
      <c r="B38" s="125"/>
      <c r="C38" s="114" t="s">
        <v>627</v>
      </c>
      <c r="D38" s="396" t="s">
        <v>628</v>
      </c>
      <c r="E38" s="396"/>
      <c r="F38" s="124">
        <f>SUM(F39:F40)</f>
        <v>0</v>
      </c>
      <c r="G38" s="124">
        <f>SUM(G39:G40)</f>
        <v>0</v>
      </c>
      <c r="H38" s="124">
        <f>SUM(H39:H40)</f>
        <v>0</v>
      </c>
      <c r="I38" s="124">
        <f>SUM(I39:I40)</f>
        <v>0</v>
      </c>
      <c r="J38" s="124">
        <f>SUM(J39:J40)</f>
        <v>0</v>
      </c>
      <c r="K38" s="264"/>
      <c r="L38" s="264"/>
    </row>
    <row r="39" spans="1:12" ht="12.75">
      <c r="A39" s="255" t="s">
        <v>99</v>
      </c>
      <c r="B39" s="125"/>
      <c r="C39" s="179"/>
      <c r="D39" s="179" t="s">
        <v>638</v>
      </c>
      <c r="E39" s="128" t="s">
        <v>639</v>
      </c>
      <c r="F39" s="129">
        <v>0</v>
      </c>
      <c r="G39" s="129"/>
      <c r="H39" s="129">
        <f>F39+G39</f>
        <v>0</v>
      </c>
      <c r="I39" s="129"/>
      <c r="J39" s="129">
        <f>H39+I39</f>
        <v>0</v>
      </c>
      <c r="K39" s="264"/>
      <c r="L39" s="264"/>
    </row>
    <row r="40" spans="1:12" ht="12.75">
      <c r="A40" s="255" t="s">
        <v>101</v>
      </c>
      <c r="B40" s="125"/>
      <c r="C40" s="179"/>
      <c r="D40" s="179" t="s">
        <v>638</v>
      </c>
      <c r="E40" s="128" t="s">
        <v>640</v>
      </c>
      <c r="F40" s="129"/>
      <c r="G40" s="129"/>
      <c r="H40" s="129">
        <f>F40+G40</f>
        <v>0</v>
      </c>
      <c r="I40" s="129"/>
      <c r="J40" s="129">
        <f>H40+I40</f>
        <v>0</v>
      </c>
      <c r="K40" s="264"/>
      <c r="L40" s="264"/>
    </row>
    <row r="41" spans="1:10" ht="12.75">
      <c r="A41" s="255" t="s">
        <v>103</v>
      </c>
      <c r="B41" s="125"/>
      <c r="C41" s="114" t="s">
        <v>627</v>
      </c>
      <c r="D41" s="114"/>
      <c r="E41" s="115" t="s">
        <v>631</v>
      </c>
      <c r="F41" s="124">
        <f>SUM(F42:F42)</f>
        <v>0</v>
      </c>
      <c r="G41" s="124">
        <f>SUM(G42:G42)</f>
        <v>0</v>
      </c>
      <c r="H41" s="124">
        <f>SUM(H42:H42)</f>
        <v>0</v>
      </c>
      <c r="I41" s="124">
        <f>SUM(I42:I42)</f>
        <v>0</v>
      </c>
      <c r="J41" s="124">
        <f>SUM(J42:J42)</f>
        <v>0</v>
      </c>
    </row>
    <row r="42" spans="1:10" ht="12.75">
      <c r="A42" s="255" t="s">
        <v>154</v>
      </c>
      <c r="B42" s="113"/>
      <c r="C42" s="117"/>
      <c r="D42" s="117" t="s">
        <v>641</v>
      </c>
      <c r="E42" s="119" t="s">
        <v>642</v>
      </c>
      <c r="F42" s="129"/>
      <c r="G42" s="129"/>
      <c r="H42" s="129">
        <f>F42+G42</f>
        <v>0</v>
      </c>
      <c r="I42" s="129"/>
      <c r="J42" s="129">
        <f>H42+I42</f>
        <v>0</v>
      </c>
    </row>
    <row r="43" spans="1:10" ht="12.75">
      <c r="A43" s="255" t="s">
        <v>155</v>
      </c>
      <c r="B43" s="113"/>
      <c r="C43" s="114" t="s">
        <v>569</v>
      </c>
      <c r="D43" s="396" t="s">
        <v>643</v>
      </c>
      <c r="E43" s="396"/>
      <c r="F43" s="124">
        <f>SUM(F44)</f>
        <v>3900</v>
      </c>
      <c r="G43" s="124">
        <f>SUM(G44)</f>
        <v>0</v>
      </c>
      <c r="H43" s="124">
        <f>SUM(H44)</f>
        <v>3900</v>
      </c>
      <c r="I43" s="124">
        <f>SUM(I44)</f>
        <v>0</v>
      </c>
      <c r="J43" s="124">
        <f>SUM(J44)</f>
        <v>3900</v>
      </c>
    </row>
    <row r="44" spans="1:12" ht="12.75">
      <c r="A44" s="255" t="s">
        <v>156</v>
      </c>
      <c r="B44" s="113"/>
      <c r="C44" s="117" t="s">
        <v>169</v>
      </c>
      <c r="D44" s="117" t="s">
        <v>644</v>
      </c>
      <c r="E44" s="119" t="s">
        <v>645</v>
      </c>
      <c r="F44" s="121">
        <v>3900</v>
      </c>
      <c r="G44" s="121"/>
      <c r="H44" s="121">
        <f>F44+G44</f>
        <v>3900</v>
      </c>
      <c r="I44" s="121"/>
      <c r="J44" s="121">
        <f>H44+I44</f>
        <v>3900</v>
      </c>
      <c r="K44" s="265"/>
      <c r="L44" s="265"/>
    </row>
    <row r="46" spans="7:12" ht="12.75">
      <c r="G46" s="266"/>
      <c r="H46" s="266"/>
      <c r="I46" s="266"/>
      <c r="J46" s="130"/>
      <c r="K46" s="130"/>
      <c r="L46" s="130"/>
    </row>
  </sheetData>
  <sheetProtection/>
  <mergeCells count="32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J5:J6"/>
    <mergeCell ref="B7:E7"/>
    <mergeCell ref="C8:E8"/>
    <mergeCell ref="D9:E9"/>
    <mergeCell ref="C13:E13"/>
    <mergeCell ref="D14:E14"/>
    <mergeCell ref="A27:A30"/>
    <mergeCell ref="B27:C30"/>
    <mergeCell ref="D27:E30"/>
    <mergeCell ref="F27:J27"/>
    <mergeCell ref="F28:J28"/>
    <mergeCell ref="F29:F30"/>
    <mergeCell ref="G29:G30"/>
    <mergeCell ref="H29:H30"/>
    <mergeCell ref="I29:I30"/>
    <mergeCell ref="J29:J30"/>
    <mergeCell ref="B31:E31"/>
    <mergeCell ref="C32:E32"/>
    <mergeCell ref="D33:E33"/>
    <mergeCell ref="C37:E37"/>
    <mergeCell ref="D38:E38"/>
    <mergeCell ref="D43:E43"/>
  </mergeCells>
  <printOptions horizontalCentered="1"/>
  <pageMargins left="0.23611111111111113" right="0.23611111111111113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5"/>
  <sheetViews>
    <sheetView zoomScale="124" zoomScaleNormal="124" zoomScalePageLayoutView="0" workbookViewId="0" topLeftCell="A7">
      <selection activeCell="G1" sqref="G1"/>
    </sheetView>
  </sheetViews>
  <sheetFormatPr defaultColWidth="11.57421875" defaultRowHeight="12.75"/>
  <cols>
    <col min="1" max="1" width="4.00390625" style="0" customWidth="1"/>
    <col min="2" max="2" width="3.00390625" style="0" customWidth="1"/>
    <col min="3" max="3" width="7.28125" style="0" customWidth="1"/>
    <col min="4" max="4" width="7.8515625" style="0" customWidth="1"/>
    <col min="5" max="5" width="33.140625" style="0" customWidth="1"/>
    <col min="6" max="6" width="10.00390625" style="267" customWidth="1"/>
    <col min="7" max="7" width="10.421875" style="267" customWidth="1"/>
    <col min="8" max="8" width="11.8515625" style="267" customWidth="1"/>
    <col min="9" max="9" width="11.00390625" style="0" customWidth="1"/>
  </cols>
  <sheetData>
    <row r="1" spans="1:8" ht="20.25" customHeight="1">
      <c r="A1" s="409" t="s">
        <v>646</v>
      </c>
      <c r="B1" s="409"/>
      <c r="C1" s="409"/>
      <c r="D1" s="409"/>
      <c r="E1" s="409"/>
      <c r="F1" s="409"/>
      <c r="G1" s="158" t="s">
        <v>188</v>
      </c>
      <c r="H1" s="268"/>
    </row>
    <row r="2" spans="1:8" ht="12.75">
      <c r="A2" s="105"/>
      <c r="B2" s="105"/>
      <c r="C2" s="105"/>
      <c r="D2" s="105"/>
      <c r="E2" s="105"/>
      <c r="F2" s="269"/>
      <c r="G2" s="269"/>
      <c r="H2" s="269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6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7.75" customHeight="1">
      <c r="A7" s="270"/>
      <c r="B7" s="432" t="s">
        <v>647</v>
      </c>
      <c r="C7" s="432"/>
      <c r="D7" s="432"/>
      <c r="E7" s="432"/>
      <c r="F7" s="271">
        <f aca="true" t="shared" si="0" ref="F7:J8">F8</f>
        <v>33100</v>
      </c>
      <c r="G7" s="271">
        <f t="shared" si="0"/>
        <v>0</v>
      </c>
      <c r="H7" s="271">
        <f t="shared" si="0"/>
        <v>33100</v>
      </c>
      <c r="I7" s="271">
        <f t="shared" si="0"/>
        <v>0</v>
      </c>
      <c r="J7" s="271">
        <f t="shared" si="0"/>
        <v>33100</v>
      </c>
    </row>
    <row r="8" spans="1:10" s="274" customFormat="1" ht="12.75">
      <c r="A8" s="272" t="s">
        <v>83</v>
      </c>
      <c r="B8" s="273">
        <v>4</v>
      </c>
      <c r="C8" s="433" t="s">
        <v>85</v>
      </c>
      <c r="D8" s="433"/>
      <c r="E8" s="433"/>
      <c r="F8" s="112">
        <f t="shared" si="0"/>
        <v>33100</v>
      </c>
      <c r="G8" s="112">
        <f t="shared" si="0"/>
        <v>0</v>
      </c>
      <c r="H8" s="112">
        <f t="shared" si="0"/>
        <v>33100</v>
      </c>
      <c r="I8" s="112">
        <f t="shared" si="0"/>
        <v>0</v>
      </c>
      <c r="J8" s="112">
        <f t="shared" si="0"/>
        <v>33100</v>
      </c>
    </row>
    <row r="9" spans="1:10" s="130" customFormat="1" ht="12.75">
      <c r="A9" s="272" t="s">
        <v>86</v>
      </c>
      <c r="B9" s="143"/>
      <c r="C9" s="114" t="s">
        <v>648</v>
      </c>
      <c r="D9" s="434" t="s">
        <v>649</v>
      </c>
      <c r="E9" s="434"/>
      <c r="F9" s="275">
        <f>F10+F14+F18</f>
        <v>33100</v>
      </c>
      <c r="G9" s="275">
        <f>G10+G14+G18</f>
        <v>0</v>
      </c>
      <c r="H9" s="275">
        <f>H10+H14+H18</f>
        <v>33100</v>
      </c>
      <c r="I9" s="275">
        <f>I10+I14+I18</f>
        <v>0</v>
      </c>
      <c r="J9" s="275">
        <f>J10+J14+J18</f>
        <v>33100</v>
      </c>
    </row>
    <row r="10" spans="1:10" s="130" customFormat="1" ht="12.75">
      <c r="A10" s="272" t="s">
        <v>89</v>
      </c>
      <c r="B10" s="125"/>
      <c r="C10" s="143"/>
      <c r="D10" s="414" t="s">
        <v>650</v>
      </c>
      <c r="E10" s="414"/>
      <c r="F10" s="149">
        <f>SUM(F11:F13)</f>
        <v>0</v>
      </c>
      <c r="G10" s="149">
        <f>SUM(G11:G13)</f>
        <v>0</v>
      </c>
      <c r="H10" s="149">
        <f>SUM(H11:H13)</f>
        <v>0</v>
      </c>
      <c r="I10" s="149">
        <f>SUM(I11:I13)</f>
        <v>0</v>
      </c>
      <c r="J10" s="149">
        <f>SUM(J11:J13)</f>
        <v>0</v>
      </c>
    </row>
    <row r="11" spans="1:10" s="130" customFormat="1" ht="12.75">
      <c r="A11" s="272" t="s">
        <v>91</v>
      </c>
      <c r="B11" s="125"/>
      <c r="C11" s="126">
        <v>41</v>
      </c>
      <c r="D11" s="126">
        <v>637005</v>
      </c>
      <c r="E11" s="128" t="s">
        <v>651</v>
      </c>
      <c r="F11" s="129"/>
      <c r="G11" s="129"/>
      <c r="H11" s="129">
        <f>F11+G11</f>
        <v>0</v>
      </c>
      <c r="I11" s="129"/>
      <c r="J11" s="129">
        <f>H11+I11</f>
        <v>0</v>
      </c>
    </row>
    <row r="12" spans="1:10" s="130" customFormat="1" ht="12.75">
      <c r="A12" s="272" t="s">
        <v>93</v>
      </c>
      <c r="B12" s="125"/>
      <c r="C12" s="126">
        <v>41</v>
      </c>
      <c r="D12" s="126">
        <v>637005</v>
      </c>
      <c r="E12" s="128" t="s">
        <v>652</v>
      </c>
      <c r="F12" s="129"/>
      <c r="G12" s="129"/>
      <c r="H12" s="129">
        <f>F12+G12</f>
        <v>0</v>
      </c>
      <c r="I12" s="129"/>
      <c r="J12" s="129">
        <f>H12+I12</f>
        <v>0</v>
      </c>
    </row>
    <row r="13" spans="1:10" s="130" customFormat="1" ht="12.75">
      <c r="A13" s="272" t="s">
        <v>95</v>
      </c>
      <c r="B13" s="125"/>
      <c r="C13" s="126">
        <v>41</v>
      </c>
      <c r="D13" s="126">
        <v>637005</v>
      </c>
      <c r="E13" s="128" t="s">
        <v>653</v>
      </c>
      <c r="F13" s="129"/>
      <c r="G13" s="129"/>
      <c r="H13" s="129">
        <f>F13+G13</f>
        <v>0</v>
      </c>
      <c r="I13" s="129"/>
      <c r="J13" s="129">
        <f>H13+I13</f>
        <v>0</v>
      </c>
    </row>
    <row r="14" spans="1:10" s="130" customFormat="1" ht="12.75">
      <c r="A14" s="272" t="s">
        <v>97</v>
      </c>
      <c r="B14" s="125"/>
      <c r="C14" s="143"/>
      <c r="D14" s="414" t="s">
        <v>654</v>
      </c>
      <c r="E14" s="414"/>
      <c r="F14" s="191">
        <f>SUM(F15:F17)</f>
        <v>4500</v>
      </c>
      <c r="G14" s="191">
        <f>SUM(G15:G17)</f>
        <v>0</v>
      </c>
      <c r="H14" s="191">
        <f>SUM(H15:H17)</f>
        <v>4500</v>
      </c>
      <c r="I14" s="191">
        <f>SUM(I15:I17)</f>
        <v>0</v>
      </c>
      <c r="J14" s="191">
        <f>SUM(J15:J17)</f>
        <v>4500</v>
      </c>
    </row>
    <row r="15" spans="1:10" s="130" customFormat="1" ht="12.75">
      <c r="A15" s="272" t="s">
        <v>99</v>
      </c>
      <c r="B15" s="125"/>
      <c r="C15" s="126">
        <v>41</v>
      </c>
      <c r="D15" s="126">
        <v>637005</v>
      </c>
      <c r="E15" s="128" t="s">
        <v>655</v>
      </c>
      <c r="F15" s="129">
        <v>3000</v>
      </c>
      <c r="G15" s="129"/>
      <c r="H15" s="129">
        <f>F15+G15</f>
        <v>3000</v>
      </c>
      <c r="I15" s="129"/>
      <c r="J15" s="129">
        <f>H15+I15</f>
        <v>3000</v>
      </c>
    </row>
    <row r="16" spans="1:10" s="130" customFormat="1" ht="12.75">
      <c r="A16" s="272" t="s">
        <v>101</v>
      </c>
      <c r="B16" s="125"/>
      <c r="C16" s="126">
        <v>41</v>
      </c>
      <c r="D16" s="126">
        <v>637005</v>
      </c>
      <c r="E16" s="128" t="s">
        <v>656</v>
      </c>
      <c r="F16" s="129">
        <v>500</v>
      </c>
      <c r="G16" s="129"/>
      <c r="H16" s="129">
        <f>F16+G16</f>
        <v>500</v>
      </c>
      <c r="I16" s="129"/>
      <c r="J16" s="129">
        <f>H16+I16</f>
        <v>500</v>
      </c>
    </row>
    <row r="17" spans="1:10" s="130" customFormat="1" ht="12.75">
      <c r="A17" s="272" t="s">
        <v>103</v>
      </c>
      <c r="B17" s="125"/>
      <c r="C17" s="126">
        <v>41</v>
      </c>
      <c r="D17" s="126">
        <v>637005</v>
      </c>
      <c r="E17" s="128" t="s">
        <v>657</v>
      </c>
      <c r="F17" s="129">
        <v>1000</v>
      </c>
      <c r="G17" s="129"/>
      <c r="H17" s="129">
        <f>F17+G17</f>
        <v>1000</v>
      </c>
      <c r="I17" s="129"/>
      <c r="J17" s="129">
        <f>H17+I17</f>
        <v>1000</v>
      </c>
    </row>
    <row r="18" spans="1:10" s="130" customFormat="1" ht="12.75">
      <c r="A18" s="272" t="s">
        <v>154</v>
      </c>
      <c r="B18" s="125"/>
      <c r="C18" s="179"/>
      <c r="D18" s="421" t="s">
        <v>658</v>
      </c>
      <c r="E18" s="421"/>
      <c r="F18" s="191">
        <f>SUM(F19:F27)</f>
        <v>28600</v>
      </c>
      <c r="G18" s="191">
        <f>SUM(G19:G27)</f>
        <v>0</v>
      </c>
      <c r="H18" s="191">
        <f>SUM(H19:H27)</f>
        <v>28600</v>
      </c>
      <c r="I18" s="191">
        <f>SUM(I19:I27)</f>
        <v>0</v>
      </c>
      <c r="J18" s="191">
        <f>SUM(J19:J27)</f>
        <v>28600</v>
      </c>
    </row>
    <row r="19" spans="1:10" s="130" customFormat="1" ht="12.75">
      <c r="A19" s="272" t="s">
        <v>155</v>
      </c>
      <c r="B19" s="125"/>
      <c r="C19" s="179" t="s">
        <v>233</v>
      </c>
      <c r="D19" s="118">
        <v>611</v>
      </c>
      <c r="E19" s="119" t="s">
        <v>90</v>
      </c>
      <c r="F19" s="129">
        <v>16000</v>
      </c>
      <c r="G19" s="129"/>
      <c r="H19" s="129">
        <f>F19+G19</f>
        <v>16000</v>
      </c>
      <c r="I19" s="129"/>
      <c r="J19" s="129">
        <f>H19+I19</f>
        <v>16000</v>
      </c>
    </row>
    <row r="20" spans="1:10" s="130" customFormat="1" ht="12.75">
      <c r="A20" s="272" t="s">
        <v>156</v>
      </c>
      <c r="B20" s="125"/>
      <c r="C20" s="179" t="s">
        <v>233</v>
      </c>
      <c r="D20" s="131">
        <v>612001</v>
      </c>
      <c r="E20" s="119" t="s">
        <v>92</v>
      </c>
      <c r="F20" s="129">
        <v>3500</v>
      </c>
      <c r="G20" s="129"/>
      <c r="H20" s="129">
        <f aca="true" t="shared" si="1" ref="H20:H27">F20+G20</f>
        <v>3500</v>
      </c>
      <c r="I20" s="129"/>
      <c r="J20" s="129">
        <f aca="true" t="shared" si="2" ref="J20:J27">H20+I20</f>
        <v>3500</v>
      </c>
    </row>
    <row r="21" spans="1:10" s="130" customFormat="1" ht="12.75">
      <c r="A21" s="272" t="s">
        <v>157</v>
      </c>
      <c r="B21" s="125"/>
      <c r="C21" s="179" t="s">
        <v>233</v>
      </c>
      <c r="D21" s="131">
        <v>612002</v>
      </c>
      <c r="E21" s="119" t="s">
        <v>194</v>
      </c>
      <c r="F21" s="129"/>
      <c r="G21" s="129"/>
      <c r="H21" s="129">
        <f t="shared" si="1"/>
        <v>0</v>
      </c>
      <c r="I21" s="129"/>
      <c r="J21" s="129">
        <f t="shared" si="2"/>
        <v>0</v>
      </c>
    </row>
    <row r="22" spans="1:10" s="130" customFormat="1" ht="12.75">
      <c r="A22" s="272" t="s">
        <v>158</v>
      </c>
      <c r="B22" s="125"/>
      <c r="C22" s="179" t="s">
        <v>233</v>
      </c>
      <c r="D22" s="118">
        <v>614</v>
      </c>
      <c r="E22" s="119" t="s">
        <v>94</v>
      </c>
      <c r="F22" s="129"/>
      <c r="G22" s="129"/>
      <c r="H22" s="129">
        <f t="shared" si="1"/>
        <v>0</v>
      </c>
      <c r="I22" s="129"/>
      <c r="J22" s="129">
        <f t="shared" si="2"/>
        <v>0</v>
      </c>
    </row>
    <row r="23" spans="1:10" s="130" customFormat="1" ht="12.75">
      <c r="A23" s="272" t="s">
        <v>159</v>
      </c>
      <c r="B23" s="125"/>
      <c r="C23" s="179" t="s">
        <v>233</v>
      </c>
      <c r="D23" s="118">
        <v>620</v>
      </c>
      <c r="E23" s="119" t="s">
        <v>96</v>
      </c>
      <c r="F23" s="129">
        <v>7600</v>
      </c>
      <c r="G23" s="129"/>
      <c r="H23" s="129">
        <f t="shared" si="1"/>
        <v>7600</v>
      </c>
      <c r="I23" s="129"/>
      <c r="J23" s="129">
        <f t="shared" si="2"/>
        <v>7600</v>
      </c>
    </row>
    <row r="24" spans="1:10" s="130" customFormat="1" ht="12.75">
      <c r="A24" s="272" t="s">
        <v>161</v>
      </c>
      <c r="B24" s="125"/>
      <c r="C24" s="179" t="s">
        <v>233</v>
      </c>
      <c r="D24" s="131">
        <v>637016</v>
      </c>
      <c r="E24" s="119" t="s">
        <v>98</v>
      </c>
      <c r="F24" s="129">
        <v>300</v>
      </c>
      <c r="G24" s="129"/>
      <c r="H24" s="129">
        <f t="shared" si="1"/>
        <v>300</v>
      </c>
      <c r="I24" s="129"/>
      <c r="J24" s="129">
        <f t="shared" si="2"/>
        <v>300</v>
      </c>
    </row>
    <row r="25" spans="1:10" s="130" customFormat="1" ht="12.75">
      <c r="A25" s="272" t="s">
        <v>163</v>
      </c>
      <c r="B25" s="125"/>
      <c r="C25" s="179" t="s">
        <v>233</v>
      </c>
      <c r="D25" s="131">
        <v>632003</v>
      </c>
      <c r="E25" s="119" t="s">
        <v>146</v>
      </c>
      <c r="F25" s="129">
        <v>200</v>
      </c>
      <c r="G25" s="129"/>
      <c r="H25" s="129">
        <f t="shared" si="1"/>
        <v>200</v>
      </c>
      <c r="I25" s="129"/>
      <c r="J25" s="129">
        <f t="shared" si="2"/>
        <v>200</v>
      </c>
    </row>
    <row r="26" spans="1:10" s="130" customFormat="1" ht="12.75">
      <c r="A26" s="272" t="s">
        <v>165</v>
      </c>
      <c r="B26" s="125"/>
      <c r="C26" s="179" t="s">
        <v>233</v>
      </c>
      <c r="D26" s="131">
        <v>642015</v>
      </c>
      <c r="E26" s="119" t="s">
        <v>100</v>
      </c>
      <c r="F26" s="129">
        <v>200</v>
      </c>
      <c r="G26" s="129"/>
      <c r="H26" s="129">
        <f t="shared" si="1"/>
        <v>200</v>
      </c>
      <c r="I26" s="129"/>
      <c r="J26" s="129">
        <f t="shared" si="2"/>
        <v>200</v>
      </c>
    </row>
    <row r="27" spans="1:10" s="130" customFormat="1" ht="12.75">
      <c r="A27" s="272" t="s">
        <v>168</v>
      </c>
      <c r="B27" s="125"/>
      <c r="C27" s="179" t="s">
        <v>233</v>
      </c>
      <c r="D27" s="126">
        <v>637014</v>
      </c>
      <c r="E27" s="128" t="s">
        <v>102</v>
      </c>
      <c r="F27" s="129">
        <v>800</v>
      </c>
      <c r="G27" s="129"/>
      <c r="H27" s="129">
        <f t="shared" si="1"/>
        <v>800</v>
      </c>
      <c r="I27" s="129"/>
      <c r="J27" s="129">
        <f t="shared" si="2"/>
        <v>800</v>
      </c>
    </row>
    <row r="28" spans="1:8" s="130" customFormat="1" ht="12.75">
      <c r="A28" s="143"/>
      <c r="B28" s="105"/>
      <c r="C28" s="105"/>
      <c r="D28" s="105"/>
      <c r="E28" s="105"/>
      <c r="F28" s="269"/>
      <c r="G28" s="269"/>
      <c r="H28" s="269"/>
    </row>
    <row r="29" spans="1:8" s="130" customFormat="1" ht="12.75">
      <c r="A29" s="143"/>
      <c r="B29" s="105"/>
      <c r="C29" s="105"/>
      <c r="D29" s="105"/>
      <c r="E29" s="105"/>
      <c r="F29" s="269"/>
      <c r="G29" s="269"/>
      <c r="H29" s="269"/>
    </row>
    <row r="30" spans="1:8" s="130" customFormat="1" ht="12.75">
      <c r="A30" s="143"/>
      <c r="B30" s="105"/>
      <c r="C30" s="105"/>
      <c r="D30" s="105"/>
      <c r="E30" s="105"/>
      <c r="F30" s="269"/>
      <c r="G30" s="269"/>
      <c r="H30" s="269"/>
    </row>
    <row r="31" spans="1:8" s="130" customFormat="1" ht="12.75">
      <c r="A31" s="143"/>
      <c r="B31" s="105"/>
      <c r="C31" s="105"/>
      <c r="D31" s="105"/>
      <c r="E31" s="105"/>
      <c r="F31" s="269"/>
      <c r="G31" s="269"/>
      <c r="H31" s="269"/>
    </row>
    <row r="32" spans="1:8" s="130" customFormat="1" ht="12.75">
      <c r="A32" s="143"/>
      <c r="B32" s="105"/>
      <c r="C32" s="105"/>
      <c r="D32" s="105"/>
      <c r="E32" s="105"/>
      <c r="F32" s="269"/>
      <c r="G32" s="269"/>
      <c r="H32" s="269"/>
    </row>
    <row r="33" spans="1:8" s="130" customFormat="1" ht="12.75">
      <c r="A33" s="143"/>
      <c r="B33" s="105"/>
      <c r="C33" s="105"/>
      <c r="D33" s="105"/>
      <c r="E33" s="105"/>
      <c r="F33" s="269"/>
      <c r="G33" s="269"/>
      <c r="H33" s="269"/>
    </row>
    <row r="34" spans="1:8" s="130" customFormat="1" ht="12.75">
      <c r="A34" s="143"/>
      <c r="B34" s="105"/>
      <c r="C34" s="105"/>
      <c r="D34" s="105"/>
      <c r="E34" s="105"/>
      <c r="F34" s="269"/>
      <c r="G34" s="269"/>
      <c r="H34" s="269"/>
    </row>
    <row r="35" spans="1:8" s="130" customFormat="1" ht="12.75">
      <c r="A35" s="143"/>
      <c r="B35" s="105"/>
      <c r="C35" s="105"/>
      <c r="D35" s="105"/>
      <c r="E35" s="105"/>
      <c r="F35" s="269"/>
      <c r="G35" s="269"/>
      <c r="H35" s="269"/>
    </row>
    <row r="36" spans="1:8" s="130" customFormat="1" ht="12.75">
      <c r="A36" s="143"/>
      <c r="B36" s="105"/>
      <c r="C36" s="105"/>
      <c r="D36" s="105"/>
      <c r="E36" s="105"/>
      <c r="F36" s="269"/>
      <c r="G36" s="269"/>
      <c r="H36" s="269"/>
    </row>
    <row r="37" spans="1:8" s="130" customFormat="1" ht="12.75">
      <c r="A37" s="143"/>
      <c r="B37" s="105"/>
      <c r="C37" s="105"/>
      <c r="D37" s="105"/>
      <c r="E37" s="105"/>
      <c r="F37" s="269"/>
      <c r="G37" s="269"/>
      <c r="H37" s="269"/>
    </row>
    <row r="38" spans="1:8" s="130" customFormat="1" ht="12.75">
      <c r="A38" s="143"/>
      <c r="B38" s="105"/>
      <c r="C38" s="105"/>
      <c r="D38" s="105"/>
      <c r="E38" s="105"/>
      <c r="F38" s="269"/>
      <c r="G38" s="269"/>
      <c r="H38" s="269"/>
    </row>
    <row r="39" spans="1:8" s="130" customFormat="1" ht="12.75">
      <c r="A39" s="105"/>
      <c r="B39" s="105"/>
      <c r="C39" s="105"/>
      <c r="D39" s="105"/>
      <c r="E39" s="105"/>
      <c r="F39" s="269"/>
      <c r="G39" s="269"/>
      <c r="H39" s="269"/>
    </row>
    <row r="40" spans="1:8" s="130" customFormat="1" ht="12.75">
      <c r="A40" s="105"/>
      <c r="B40" s="105"/>
      <c r="C40" s="105"/>
      <c r="D40" s="105"/>
      <c r="E40" s="105"/>
      <c r="F40" s="269"/>
      <c r="G40" s="269"/>
      <c r="H40" s="269"/>
    </row>
    <row r="41" spans="1:8" s="130" customFormat="1" ht="12.75">
      <c r="A41" s="105"/>
      <c r="B41" s="105"/>
      <c r="C41" s="105"/>
      <c r="D41" s="105"/>
      <c r="E41" s="105"/>
      <c r="F41" s="269"/>
      <c r="G41" s="269"/>
      <c r="H41" s="269"/>
    </row>
    <row r="42" spans="1:8" s="130" customFormat="1" ht="12.75">
      <c r="A42" s="105"/>
      <c r="B42" s="105"/>
      <c r="C42" s="105"/>
      <c r="D42" s="105"/>
      <c r="E42" s="105"/>
      <c r="F42" s="269"/>
      <c r="G42" s="269"/>
      <c r="H42" s="269"/>
    </row>
    <row r="43" spans="1:8" s="130" customFormat="1" ht="12.75">
      <c r="A43" s="105"/>
      <c r="B43" s="143"/>
      <c r="C43" s="143"/>
      <c r="D43" s="143"/>
      <c r="E43" s="143"/>
      <c r="F43" s="269"/>
      <c r="G43" s="269"/>
      <c r="H43" s="269"/>
    </row>
    <row r="44" spans="1:8" s="130" customFormat="1" ht="12.75">
      <c r="A44" s="105"/>
      <c r="B44" s="143"/>
      <c r="C44" s="143"/>
      <c r="D44" s="143"/>
      <c r="E44" s="143"/>
      <c r="F44" s="269"/>
      <c r="G44" s="269"/>
      <c r="H44" s="269"/>
    </row>
    <row r="45" spans="1:8" s="130" customFormat="1" ht="12.75">
      <c r="A45" s="105"/>
      <c r="B45" s="143"/>
      <c r="C45" s="143"/>
      <c r="D45" s="143"/>
      <c r="E45" s="143"/>
      <c r="F45" s="269"/>
      <c r="G45" s="269"/>
      <c r="H45" s="269"/>
    </row>
    <row r="46" spans="1:8" ht="12.75">
      <c r="A46" s="105"/>
      <c r="B46" s="143"/>
      <c r="C46" s="143"/>
      <c r="D46" s="143"/>
      <c r="E46" s="143"/>
      <c r="F46" s="269"/>
      <c r="G46" s="269"/>
      <c r="H46" s="269"/>
    </row>
    <row r="47" spans="1:8" ht="12.75">
      <c r="A47" s="105"/>
      <c r="B47" s="143"/>
      <c r="C47" s="143"/>
      <c r="D47" s="143"/>
      <c r="E47" s="143"/>
      <c r="F47" s="269"/>
      <c r="G47" s="269"/>
      <c r="H47" s="269"/>
    </row>
    <row r="48" spans="1:8" ht="12.75">
      <c r="A48" s="105"/>
      <c r="B48" s="143"/>
      <c r="C48" s="143"/>
      <c r="D48" s="143"/>
      <c r="E48" s="143"/>
      <c r="F48" s="269"/>
      <c r="G48" s="269"/>
      <c r="H48" s="269"/>
    </row>
    <row r="49" spans="1:8" ht="12.75">
      <c r="A49" s="105"/>
      <c r="B49" s="143"/>
      <c r="C49" s="143"/>
      <c r="D49" s="143"/>
      <c r="E49" s="143"/>
      <c r="F49" s="269"/>
      <c r="G49" s="269"/>
      <c r="H49" s="269"/>
    </row>
    <row r="50" spans="1:8" ht="12.75">
      <c r="A50" s="105"/>
      <c r="B50" s="143"/>
      <c r="C50" s="143"/>
      <c r="D50" s="143"/>
      <c r="E50" s="143"/>
      <c r="F50" s="269"/>
      <c r="G50" s="269"/>
      <c r="H50" s="269"/>
    </row>
    <row r="51" spans="1:8" ht="12.75">
      <c r="A51" s="105"/>
      <c r="B51" s="143"/>
      <c r="C51" s="143"/>
      <c r="D51" s="143"/>
      <c r="E51" s="143"/>
      <c r="F51" s="269"/>
      <c r="G51" s="269"/>
      <c r="H51" s="269"/>
    </row>
    <row r="52" spans="1:8" ht="12.75">
      <c r="A52" s="105"/>
      <c r="B52" s="143"/>
      <c r="C52" s="143"/>
      <c r="D52" s="143"/>
      <c r="E52" s="143"/>
      <c r="F52" s="269"/>
      <c r="G52" s="269"/>
      <c r="H52" s="269"/>
    </row>
    <row r="53" spans="1:8" ht="12.75">
      <c r="A53" s="105"/>
      <c r="B53" s="143"/>
      <c r="C53" s="143"/>
      <c r="D53" s="143"/>
      <c r="E53" s="143"/>
      <c r="F53" s="269"/>
      <c r="G53" s="269"/>
      <c r="H53" s="269"/>
    </row>
    <row r="54" spans="1:8" ht="12.75">
      <c r="A54" s="143"/>
      <c r="B54" s="143"/>
      <c r="C54" s="143"/>
      <c r="D54" s="143"/>
      <c r="E54" s="143"/>
      <c r="F54" s="269"/>
      <c r="G54" s="269"/>
      <c r="H54" s="269"/>
    </row>
    <row r="55" spans="1:8" ht="12.75">
      <c r="A55" s="143"/>
      <c r="B55" s="143"/>
      <c r="C55" s="143"/>
      <c r="D55" s="143"/>
      <c r="E55" s="143"/>
      <c r="F55" s="269"/>
      <c r="G55" s="269"/>
      <c r="H55" s="269"/>
    </row>
    <row r="56" spans="1:8" ht="12.75">
      <c r="A56" s="143"/>
      <c r="B56" s="143"/>
      <c r="C56" s="143"/>
      <c r="D56" s="143"/>
      <c r="E56" s="143"/>
      <c r="F56" s="269"/>
      <c r="G56" s="269"/>
      <c r="H56" s="269"/>
    </row>
    <row r="57" spans="1:8" ht="12.75">
      <c r="A57" s="143"/>
      <c r="B57" s="143"/>
      <c r="C57" s="143"/>
      <c r="D57" s="143"/>
      <c r="E57" s="143"/>
      <c r="F57" s="269"/>
      <c r="G57" s="269"/>
      <c r="H57" s="269"/>
    </row>
    <row r="58" spans="1:8" ht="12.75">
      <c r="A58" s="143"/>
      <c r="B58" s="143"/>
      <c r="C58" s="143"/>
      <c r="D58" s="143"/>
      <c r="E58" s="143"/>
      <c r="F58" s="269"/>
      <c r="G58" s="269"/>
      <c r="H58" s="269"/>
    </row>
    <row r="59" spans="1:8" ht="12.75">
      <c r="A59" s="143"/>
      <c r="B59" s="143"/>
      <c r="C59" s="143"/>
      <c r="D59" s="143"/>
      <c r="E59" s="143"/>
      <c r="F59" s="269"/>
      <c r="G59" s="269"/>
      <c r="H59" s="269"/>
    </row>
    <row r="60" spans="1:8" ht="12.75">
      <c r="A60" s="143"/>
      <c r="B60" s="143"/>
      <c r="C60" s="143"/>
      <c r="D60" s="143"/>
      <c r="E60" s="143"/>
      <c r="F60" s="269"/>
      <c r="G60" s="269"/>
      <c r="H60" s="269"/>
    </row>
    <row r="61" spans="1:8" ht="12.75">
      <c r="A61" s="143"/>
      <c r="B61" s="143"/>
      <c r="C61" s="143"/>
      <c r="D61" s="143"/>
      <c r="E61" s="143"/>
      <c r="F61" s="269"/>
      <c r="G61" s="269"/>
      <c r="H61" s="269"/>
    </row>
    <row r="62" spans="1:8" ht="12.75">
      <c r="A62" s="143"/>
      <c r="B62" s="143"/>
      <c r="C62" s="143"/>
      <c r="D62" s="143"/>
      <c r="E62" s="143"/>
      <c r="F62" s="269"/>
      <c r="G62" s="269"/>
      <c r="H62" s="269"/>
    </row>
    <row r="63" spans="1:8" ht="12.75">
      <c r="A63" s="143"/>
      <c r="B63" s="143"/>
      <c r="C63" s="143"/>
      <c r="D63" s="143"/>
      <c r="E63" s="143"/>
      <c r="F63" s="269"/>
      <c r="G63" s="269"/>
      <c r="H63" s="269"/>
    </row>
    <row r="64" spans="1:8" ht="12.75">
      <c r="A64" s="143"/>
      <c r="B64" s="143"/>
      <c r="C64" s="143"/>
      <c r="D64" s="143"/>
      <c r="E64" s="143"/>
      <c r="F64" s="269"/>
      <c r="G64" s="269"/>
      <c r="H64" s="269"/>
    </row>
    <row r="65" spans="1:8" ht="12.75">
      <c r="A65" s="143"/>
      <c r="B65" s="143"/>
      <c r="C65" s="143"/>
      <c r="D65" s="143"/>
      <c r="E65" s="143"/>
      <c r="F65" s="269"/>
      <c r="G65" s="269"/>
      <c r="H65" s="269"/>
    </row>
    <row r="66" spans="1:8" ht="12.75">
      <c r="A66" s="143"/>
      <c r="B66" s="143"/>
      <c r="C66" s="143"/>
      <c r="D66" s="143"/>
      <c r="E66" s="143"/>
      <c r="F66" s="269"/>
      <c r="G66" s="269"/>
      <c r="H66" s="269"/>
    </row>
    <row r="67" spans="1:8" ht="12.75">
      <c r="A67" s="143"/>
      <c r="B67" s="143"/>
      <c r="C67" s="143"/>
      <c r="D67" s="143"/>
      <c r="E67" s="143"/>
      <c r="F67" s="269"/>
      <c r="G67" s="269"/>
      <c r="H67" s="269"/>
    </row>
    <row r="68" spans="1:8" ht="12.75">
      <c r="A68" s="143"/>
      <c r="B68" s="143"/>
      <c r="C68" s="143"/>
      <c r="D68" s="143"/>
      <c r="E68" s="143"/>
      <c r="F68" s="269"/>
      <c r="G68" s="269"/>
      <c r="H68" s="269"/>
    </row>
    <row r="69" spans="1:8" ht="12.75">
      <c r="A69" s="143"/>
      <c r="B69" s="143"/>
      <c r="C69" s="143"/>
      <c r="D69" s="143"/>
      <c r="E69" s="143"/>
      <c r="F69" s="269"/>
      <c r="G69" s="269"/>
      <c r="H69" s="269"/>
    </row>
    <row r="70" spans="1:8" ht="12.75">
      <c r="A70" s="143"/>
      <c r="B70" s="143"/>
      <c r="C70" s="143"/>
      <c r="D70" s="143"/>
      <c r="E70" s="143"/>
      <c r="F70" s="269"/>
      <c r="G70" s="269"/>
      <c r="H70" s="269"/>
    </row>
    <row r="71" spans="1:8" ht="12.75">
      <c r="A71" s="143"/>
      <c r="B71" s="143"/>
      <c r="C71" s="143"/>
      <c r="D71" s="143"/>
      <c r="E71" s="143"/>
      <c r="F71" s="269"/>
      <c r="G71" s="269"/>
      <c r="H71" s="269"/>
    </row>
    <row r="72" spans="1:8" ht="12.75">
      <c r="A72" s="143"/>
      <c r="B72" s="143"/>
      <c r="C72" s="143"/>
      <c r="D72" s="143"/>
      <c r="E72" s="143"/>
      <c r="F72" s="269"/>
      <c r="G72" s="269"/>
      <c r="H72" s="269"/>
    </row>
    <row r="73" spans="1:8" ht="12.75">
      <c r="A73" s="143"/>
      <c r="B73" s="143"/>
      <c r="C73" s="143"/>
      <c r="D73" s="143"/>
      <c r="E73" s="143"/>
      <c r="F73" s="269"/>
      <c r="G73" s="269"/>
      <c r="H73" s="269"/>
    </row>
    <row r="74" spans="1:8" ht="12.75">
      <c r="A74" s="143"/>
      <c r="B74" s="143"/>
      <c r="C74" s="143"/>
      <c r="D74" s="143"/>
      <c r="E74" s="143"/>
      <c r="F74" s="269"/>
      <c r="G74" s="269"/>
      <c r="H74" s="269"/>
    </row>
    <row r="75" spans="1:8" ht="12.75">
      <c r="A75" s="143"/>
      <c r="B75" s="143"/>
      <c r="C75" s="143"/>
      <c r="D75" s="143"/>
      <c r="E75" s="143"/>
      <c r="F75" s="269"/>
      <c r="G75" s="269"/>
      <c r="H75" s="269"/>
    </row>
    <row r="76" spans="1:8" ht="12.75">
      <c r="A76" s="143"/>
      <c r="B76" s="143"/>
      <c r="C76" s="143"/>
      <c r="D76" s="143"/>
      <c r="E76" s="143"/>
      <c r="F76" s="269"/>
      <c r="G76" s="269"/>
      <c r="H76" s="269"/>
    </row>
    <row r="77" spans="1:8" ht="12.75">
      <c r="A77" s="143"/>
      <c r="B77" s="143"/>
      <c r="C77" s="143"/>
      <c r="D77" s="143"/>
      <c r="E77" s="143"/>
      <c r="F77" s="269"/>
      <c r="G77" s="269"/>
      <c r="H77" s="269"/>
    </row>
    <row r="78" spans="1:8" ht="12.75">
      <c r="A78" s="143"/>
      <c r="B78" s="143"/>
      <c r="C78" s="143"/>
      <c r="D78" s="143"/>
      <c r="E78" s="143"/>
      <c r="F78" s="269"/>
      <c r="G78" s="269"/>
      <c r="H78" s="269"/>
    </row>
    <row r="79" spans="1:8" ht="12.75">
      <c r="A79" s="143"/>
      <c r="B79" s="143"/>
      <c r="C79" s="143"/>
      <c r="D79" s="143"/>
      <c r="E79" s="143"/>
      <c r="F79" s="269"/>
      <c r="G79" s="269"/>
      <c r="H79" s="269"/>
    </row>
    <row r="80" spans="1:8" ht="12.75">
      <c r="A80" s="143"/>
      <c r="B80" s="143"/>
      <c r="C80" s="143"/>
      <c r="D80" s="143"/>
      <c r="E80" s="143"/>
      <c r="F80" s="269"/>
      <c r="G80" s="269"/>
      <c r="H80" s="269"/>
    </row>
    <row r="81" spans="1:8" ht="12.75">
      <c r="A81" s="143"/>
      <c r="B81" s="143"/>
      <c r="C81" s="143"/>
      <c r="D81" s="143"/>
      <c r="E81" s="143"/>
      <c r="F81" s="269"/>
      <c r="G81" s="269"/>
      <c r="H81" s="269"/>
    </row>
    <row r="82" spans="1:8" ht="12.75">
      <c r="A82" s="143"/>
      <c r="B82" s="143"/>
      <c r="C82" s="143"/>
      <c r="D82" s="143"/>
      <c r="E82" s="143"/>
      <c r="F82" s="269"/>
      <c r="G82" s="269"/>
      <c r="H82" s="269"/>
    </row>
    <row r="83" spans="1:8" ht="12.75">
      <c r="A83" s="143"/>
      <c r="B83" s="143"/>
      <c r="C83" s="143"/>
      <c r="D83" s="143"/>
      <c r="E83" s="143"/>
      <c r="F83" s="269"/>
      <c r="G83" s="269"/>
      <c r="H83" s="269"/>
    </row>
    <row r="84" spans="1:8" ht="12.75">
      <c r="A84" s="143"/>
      <c r="B84" s="143"/>
      <c r="C84" s="143"/>
      <c r="D84" s="143"/>
      <c r="E84" s="143"/>
      <c r="F84" s="269"/>
      <c r="G84" s="269"/>
      <c r="H84" s="269"/>
    </row>
    <row r="85" spans="1:8" ht="12.75">
      <c r="A85" s="143"/>
      <c r="B85" s="143"/>
      <c r="C85" s="143"/>
      <c r="D85" s="143"/>
      <c r="E85" s="143"/>
      <c r="F85" s="269"/>
      <c r="G85" s="269"/>
      <c r="H85" s="269"/>
    </row>
  </sheetData>
  <sheetProtection/>
  <mergeCells count="17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D18:E18"/>
    <mergeCell ref="J5:J6"/>
    <mergeCell ref="B7:E7"/>
    <mergeCell ref="C8:E8"/>
    <mergeCell ref="D9:E9"/>
    <mergeCell ref="D10:E10"/>
    <mergeCell ref="D14:E14"/>
  </mergeCells>
  <printOptions horizontalCentered="1"/>
  <pageMargins left="0.23611111111111113" right="0.23611111111111113" top="0.7875" bottom="0" header="0.5118055555555556" footer="0.5118055555555556"/>
  <pageSetup horizontalDpi="300" verticalDpi="300" orientation="portrait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zoomScale="124" zoomScaleNormal="124" zoomScalePageLayoutView="0" workbookViewId="0" topLeftCell="A10">
      <selection activeCell="A26" sqref="A26:J26"/>
    </sheetView>
  </sheetViews>
  <sheetFormatPr defaultColWidth="11.57421875" defaultRowHeight="12.75"/>
  <cols>
    <col min="1" max="1" width="3.421875" style="224" customWidth="1"/>
    <col min="2" max="2" width="6.57421875" style="224" customWidth="1"/>
    <col min="3" max="3" width="5.7109375" style="224" customWidth="1"/>
    <col min="4" max="4" width="7.00390625" style="224" customWidth="1"/>
    <col min="5" max="5" width="37.140625" style="224" customWidth="1"/>
    <col min="6" max="6" width="11.140625" style="276" customWidth="1"/>
    <col min="7" max="7" width="10.421875" style="276" customWidth="1"/>
    <col min="8" max="8" width="11.7109375" style="276" customWidth="1"/>
    <col min="9" max="9" width="11.57421875" style="3" customWidth="1"/>
  </cols>
  <sheetData>
    <row r="1" spans="1:8" ht="20.25" customHeight="1">
      <c r="A1" s="439" t="s">
        <v>659</v>
      </c>
      <c r="B1" s="439"/>
      <c r="C1" s="439"/>
      <c r="D1" s="439"/>
      <c r="E1" s="439"/>
      <c r="F1" s="439"/>
      <c r="G1" s="158" t="s">
        <v>188</v>
      </c>
      <c r="H1"/>
    </row>
    <row r="2" spans="1:8" ht="12.75">
      <c r="A2" s="105"/>
      <c r="B2" s="105"/>
      <c r="C2" s="105"/>
      <c r="D2" s="105"/>
      <c r="E2" s="105"/>
      <c r="F2" s="277"/>
      <c r="G2" s="277"/>
      <c r="H2" s="277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3.5" customHeight="1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48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8.5" customHeight="1">
      <c r="A7" s="278"/>
      <c r="B7" s="437" t="s">
        <v>660</v>
      </c>
      <c r="C7" s="437"/>
      <c r="D7" s="437"/>
      <c r="E7" s="437"/>
      <c r="F7" s="271">
        <f>F8+F46+F67</f>
        <v>418980</v>
      </c>
      <c r="G7" s="271">
        <f>G8+G46+G67</f>
        <v>0</v>
      </c>
      <c r="H7" s="271">
        <f>H8+H46+H67</f>
        <v>418980</v>
      </c>
      <c r="I7" s="271">
        <f>I8+I46+I67</f>
        <v>-26270</v>
      </c>
      <c r="J7" s="271">
        <f>J8+J46+J67</f>
        <v>392710</v>
      </c>
    </row>
    <row r="8" spans="1:10" ht="12.75">
      <c r="A8" s="220" t="s">
        <v>83</v>
      </c>
      <c r="B8" s="279" t="s">
        <v>661</v>
      </c>
      <c r="C8" s="438" t="s">
        <v>662</v>
      </c>
      <c r="D8" s="438"/>
      <c r="E8" s="438"/>
      <c r="F8" s="280">
        <f>SUM(F9+F18+F33+F35)</f>
        <v>351180</v>
      </c>
      <c r="G8" s="280">
        <f>SUM(G9+G18+G33+G35)</f>
        <v>0</v>
      </c>
      <c r="H8" s="280">
        <f>SUM(H9+H18+H33+H35)</f>
        <v>351180</v>
      </c>
      <c r="I8" s="280">
        <f>SUM(I9+I18+I33+I35)</f>
        <v>-32270</v>
      </c>
      <c r="J8" s="280">
        <f>SUM(J9+J18+J33+J35)</f>
        <v>318910</v>
      </c>
    </row>
    <row r="9" spans="1:10" ht="12.75">
      <c r="A9" s="220" t="s">
        <v>86</v>
      </c>
      <c r="B9" s="281"/>
      <c r="C9" s="114" t="s">
        <v>663</v>
      </c>
      <c r="D9" s="396" t="s">
        <v>664</v>
      </c>
      <c r="E9" s="396"/>
      <c r="F9" s="124">
        <f>SUM(F10:F17)</f>
        <v>262480</v>
      </c>
      <c r="G9" s="124">
        <f>SUM(G10:G17)</f>
        <v>0</v>
      </c>
      <c r="H9" s="124">
        <f>SUM(H10:H17)</f>
        <v>262480</v>
      </c>
      <c r="I9" s="124">
        <f>SUM(I10:I17)</f>
        <v>-12500</v>
      </c>
      <c r="J9" s="124">
        <f>SUM(J10:J17)</f>
        <v>249980</v>
      </c>
    </row>
    <row r="10" spans="1:10" ht="12.75">
      <c r="A10" s="220" t="s">
        <v>89</v>
      </c>
      <c r="B10" s="282"/>
      <c r="C10" s="126">
        <v>41</v>
      </c>
      <c r="D10" s="126">
        <v>637004</v>
      </c>
      <c r="E10" s="128" t="s">
        <v>665</v>
      </c>
      <c r="F10" s="121">
        <v>145080</v>
      </c>
      <c r="G10" s="121"/>
      <c r="H10" s="121">
        <f>F10+G10</f>
        <v>145080</v>
      </c>
      <c r="I10" s="121"/>
      <c r="J10" s="121">
        <f>H10+I10</f>
        <v>145080</v>
      </c>
    </row>
    <row r="11" spans="1:10" ht="12.75">
      <c r="A11" s="220" t="s">
        <v>91</v>
      </c>
      <c r="B11" s="281"/>
      <c r="C11" s="131">
        <v>41</v>
      </c>
      <c r="D11" s="131">
        <v>633006</v>
      </c>
      <c r="E11" s="283" t="s">
        <v>666</v>
      </c>
      <c r="F11" s="121">
        <v>12000</v>
      </c>
      <c r="G11" s="121"/>
      <c r="H11" s="121">
        <f aca="true" t="shared" si="0" ref="H11:H17">F11+G11</f>
        <v>12000</v>
      </c>
      <c r="I11" s="121">
        <v>-7000</v>
      </c>
      <c r="J11" s="121">
        <f aca="true" t="shared" si="1" ref="J11:J17">H11+I11</f>
        <v>5000</v>
      </c>
    </row>
    <row r="12" spans="1:10" ht="12.75">
      <c r="A12" s="220" t="s">
        <v>93</v>
      </c>
      <c r="B12" s="281"/>
      <c r="C12" s="131">
        <v>41</v>
      </c>
      <c r="D12" s="131">
        <v>637012</v>
      </c>
      <c r="E12" s="119" t="s">
        <v>667</v>
      </c>
      <c r="F12" s="121">
        <v>88400</v>
      </c>
      <c r="G12" s="121"/>
      <c r="H12" s="121">
        <f t="shared" si="0"/>
        <v>88400</v>
      </c>
      <c r="I12" s="121"/>
      <c r="J12" s="121">
        <f t="shared" si="1"/>
        <v>88400</v>
      </c>
    </row>
    <row r="13" spans="1:10" ht="12.75">
      <c r="A13" s="220" t="s">
        <v>95</v>
      </c>
      <c r="B13" s="281"/>
      <c r="C13" s="131">
        <v>41</v>
      </c>
      <c r="D13" s="131">
        <v>637004</v>
      </c>
      <c r="E13" s="119" t="s">
        <v>668</v>
      </c>
      <c r="F13" s="121">
        <v>6000</v>
      </c>
      <c r="G13" s="121"/>
      <c r="H13" s="121">
        <f t="shared" si="0"/>
        <v>6000</v>
      </c>
      <c r="I13" s="121"/>
      <c r="J13" s="121">
        <f t="shared" si="1"/>
        <v>6000</v>
      </c>
    </row>
    <row r="14" spans="1:10" ht="12.75">
      <c r="A14" s="220" t="s">
        <v>97</v>
      </c>
      <c r="B14" s="281"/>
      <c r="C14" s="131">
        <v>41</v>
      </c>
      <c r="D14" s="131">
        <v>637004</v>
      </c>
      <c r="E14" s="119" t="s">
        <v>669</v>
      </c>
      <c r="F14" s="121">
        <v>3000</v>
      </c>
      <c r="G14" s="121"/>
      <c r="H14" s="121">
        <f t="shared" si="0"/>
        <v>3000</v>
      </c>
      <c r="I14" s="121"/>
      <c r="J14" s="121">
        <f t="shared" si="1"/>
        <v>3000</v>
      </c>
    </row>
    <row r="15" spans="1:10" ht="12.75">
      <c r="A15" s="220" t="s">
        <v>99</v>
      </c>
      <c r="B15" s="281"/>
      <c r="C15" s="131">
        <v>41</v>
      </c>
      <c r="D15" s="131">
        <v>637003</v>
      </c>
      <c r="E15" s="119" t="s">
        <v>670</v>
      </c>
      <c r="F15" s="121">
        <v>0</v>
      </c>
      <c r="G15" s="121"/>
      <c r="H15" s="121">
        <f t="shared" si="0"/>
        <v>0</v>
      </c>
      <c r="I15" s="121"/>
      <c r="J15" s="121">
        <f t="shared" si="1"/>
        <v>0</v>
      </c>
    </row>
    <row r="16" spans="1:10" ht="12.75">
      <c r="A16" s="220" t="s">
        <v>101</v>
      </c>
      <c r="B16" s="281"/>
      <c r="C16" s="131">
        <v>41</v>
      </c>
      <c r="D16" s="131">
        <v>637004</v>
      </c>
      <c r="E16" s="119" t="s">
        <v>671</v>
      </c>
      <c r="F16" s="121">
        <v>5000</v>
      </c>
      <c r="G16" s="121"/>
      <c r="H16" s="121">
        <f t="shared" si="0"/>
        <v>5000</v>
      </c>
      <c r="I16" s="121">
        <v>-4000</v>
      </c>
      <c r="J16" s="121">
        <f t="shared" si="1"/>
        <v>1000</v>
      </c>
    </row>
    <row r="17" spans="1:10" ht="12.75">
      <c r="A17" s="220" t="s">
        <v>103</v>
      </c>
      <c r="B17" s="281"/>
      <c r="C17" s="131">
        <v>41</v>
      </c>
      <c r="D17" s="131">
        <v>637004</v>
      </c>
      <c r="E17" s="119" t="s">
        <v>672</v>
      </c>
      <c r="F17" s="121">
        <v>3000</v>
      </c>
      <c r="G17" s="121"/>
      <c r="H17" s="121">
        <f t="shared" si="0"/>
        <v>3000</v>
      </c>
      <c r="I17" s="121">
        <v>-1500</v>
      </c>
      <c r="J17" s="121">
        <f t="shared" si="1"/>
        <v>1500</v>
      </c>
    </row>
    <row r="18" spans="1:10" ht="12.75">
      <c r="A18" s="220" t="s">
        <v>154</v>
      </c>
      <c r="B18" s="281"/>
      <c r="C18" s="114" t="s">
        <v>673</v>
      </c>
      <c r="D18" s="396" t="s">
        <v>674</v>
      </c>
      <c r="E18" s="396"/>
      <c r="F18" s="235">
        <f>F19</f>
        <v>45700</v>
      </c>
      <c r="G18" s="235">
        <f>G19</f>
        <v>0</v>
      </c>
      <c r="H18" s="235">
        <f>H19</f>
        <v>45700</v>
      </c>
      <c r="I18" s="235">
        <f>I19</f>
        <v>-7770</v>
      </c>
      <c r="J18" s="235">
        <f>J19</f>
        <v>37930</v>
      </c>
    </row>
    <row r="19" spans="1:10" ht="12.75">
      <c r="A19" s="220" t="s">
        <v>155</v>
      </c>
      <c r="B19" s="281"/>
      <c r="C19" s="117"/>
      <c r="D19" s="117"/>
      <c r="E19" s="160" t="s">
        <v>675</v>
      </c>
      <c r="F19" s="149">
        <f>SUM(F20:F32)</f>
        <v>45700</v>
      </c>
      <c r="G19" s="149">
        <f>SUM(G20:G32)</f>
        <v>0</v>
      </c>
      <c r="H19" s="149">
        <f>SUM(H20:H32)</f>
        <v>45700</v>
      </c>
      <c r="I19" s="149">
        <f>SUM(I20:I32)</f>
        <v>-7770</v>
      </c>
      <c r="J19" s="149">
        <f>SUM(J20:J32)</f>
        <v>37930</v>
      </c>
    </row>
    <row r="20" spans="1:10" ht="12.75">
      <c r="A20" s="220" t="s">
        <v>156</v>
      </c>
      <c r="B20" s="281"/>
      <c r="C20" s="284">
        <v>41</v>
      </c>
      <c r="D20" s="118">
        <v>611</v>
      </c>
      <c r="E20" s="119" t="s">
        <v>676</v>
      </c>
      <c r="F20" s="121">
        <v>13000</v>
      </c>
      <c r="G20" s="121"/>
      <c r="H20" s="121">
        <f>F20+G20</f>
        <v>13000</v>
      </c>
      <c r="I20" s="121"/>
      <c r="J20" s="121">
        <f>H20+I20</f>
        <v>13000</v>
      </c>
    </row>
    <row r="21" spans="1:10" ht="12.75">
      <c r="A21" s="220" t="s">
        <v>157</v>
      </c>
      <c r="B21" s="281"/>
      <c r="C21" s="284">
        <v>41</v>
      </c>
      <c r="D21" s="131">
        <v>612001</v>
      </c>
      <c r="E21" s="119" t="s">
        <v>309</v>
      </c>
      <c r="F21" s="121">
        <v>2000</v>
      </c>
      <c r="G21" s="121"/>
      <c r="H21" s="121">
        <f aca="true" t="shared" si="2" ref="H21:H32">F21+G21</f>
        <v>2000</v>
      </c>
      <c r="I21" s="121"/>
      <c r="J21" s="121">
        <f aca="true" t="shared" si="3" ref="J21:J32">H21+I21</f>
        <v>2000</v>
      </c>
    </row>
    <row r="22" spans="1:10" ht="12.75">
      <c r="A22" s="220" t="s">
        <v>158</v>
      </c>
      <c r="B22" s="281"/>
      <c r="C22" s="284">
        <v>41</v>
      </c>
      <c r="D22" s="118">
        <v>620</v>
      </c>
      <c r="E22" s="119" t="s">
        <v>96</v>
      </c>
      <c r="F22" s="121">
        <v>4700</v>
      </c>
      <c r="G22" s="121"/>
      <c r="H22" s="121">
        <f t="shared" si="2"/>
        <v>4700</v>
      </c>
      <c r="I22" s="121"/>
      <c r="J22" s="121">
        <f t="shared" si="3"/>
        <v>4700</v>
      </c>
    </row>
    <row r="23" spans="1:10" ht="12.75">
      <c r="A23" s="220" t="s">
        <v>159</v>
      </c>
      <c r="B23" s="281"/>
      <c r="C23" s="284">
        <v>41</v>
      </c>
      <c r="D23" s="131">
        <v>637016</v>
      </c>
      <c r="E23" s="119" t="s">
        <v>98</v>
      </c>
      <c r="F23" s="121">
        <v>300</v>
      </c>
      <c r="G23" s="121"/>
      <c r="H23" s="121">
        <f t="shared" si="2"/>
        <v>300</v>
      </c>
      <c r="I23" s="121"/>
      <c r="J23" s="121">
        <f t="shared" si="3"/>
        <v>300</v>
      </c>
    </row>
    <row r="24" spans="1:10" ht="12.75">
      <c r="A24" s="220" t="s">
        <v>161</v>
      </c>
      <c r="B24" s="281"/>
      <c r="C24" s="284">
        <v>41</v>
      </c>
      <c r="D24" s="131">
        <v>642015</v>
      </c>
      <c r="E24" s="119" t="s">
        <v>100</v>
      </c>
      <c r="F24" s="121">
        <v>200</v>
      </c>
      <c r="G24" s="121"/>
      <c r="H24" s="121">
        <f t="shared" si="2"/>
        <v>200</v>
      </c>
      <c r="I24" s="121"/>
      <c r="J24" s="121">
        <f t="shared" si="3"/>
        <v>200</v>
      </c>
    </row>
    <row r="25" spans="1:10" ht="12.75">
      <c r="A25" s="220" t="s">
        <v>163</v>
      </c>
      <c r="B25" s="281"/>
      <c r="C25" s="284">
        <v>41</v>
      </c>
      <c r="D25" s="131">
        <v>637014</v>
      </c>
      <c r="E25" s="119" t="s">
        <v>102</v>
      </c>
      <c r="F25" s="121">
        <v>1000</v>
      </c>
      <c r="G25" s="121"/>
      <c r="H25" s="121">
        <f t="shared" si="2"/>
        <v>1000</v>
      </c>
      <c r="I25" s="121"/>
      <c r="J25" s="121">
        <f t="shared" si="3"/>
        <v>1000</v>
      </c>
    </row>
    <row r="26" spans="1:10" ht="12.75">
      <c r="A26" s="374" t="s">
        <v>165</v>
      </c>
      <c r="B26" s="375"/>
      <c r="C26" s="376">
        <v>41</v>
      </c>
      <c r="D26" s="377">
        <v>634001</v>
      </c>
      <c r="E26" s="378" t="s">
        <v>677</v>
      </c>
      <c r="F26" s="379">
        <v>12000</v>
      </c>
      <c r="G26" s="379"/>
      <c r="H26" s="379">
        <f t="shared" si="2"/>
        <v>12000</v>
      </c>
      <c r="I26" s="379">
        <v>-7770</v>
      </c>
      <c r="J26" s="379">
        <f t="shared" si="3"/>
        <v>4230</v>
      </c>
    </row>
    <row r="27" spans="1:10" ht="12.75">
      <c r="A27" s="220" t="s">
        <v>168</v>
      </c>
      <c r="B27" s="281"/>
      <c r="C27" s="284">
        <v>41</v>
      </c>
      <c r="D27" s="131">
        <v>633006</v>
      </c>
      <c r="E27" s="119" t="s">
        <v>104</v>
      </c>
      <c r="F27" s="121">
        <v>200</v>
      </c>
      <c r="G27" s="121"/>
      <c r="H27" s="121">
        <f t="shared" si="2"/>
        <v>200</v>
      </c>
      <c r="I27" s="121"/>
      <c r="J27" s="121">
        <f t="shared" si="3"/>
        <v>200</v>
      </c>
    </row>
    <row r="28" spans="1:10" ht="12.75">
      <c r="A28" s="220" t="s">
        <v>171</v>
      </c>
      <c r="B28" s="281"/>
      <c r="C28" s="284">
        <v>41</v>
      </c>
      <c r="D28" s="131">
        <v>634003</v>
      </c>
      <c r="E28" s="119" t="s">
        <v>678</v>
      </c>
      <c r="F28" s="121">
        <v>8000</v>
      </c>
      <c r="G28" s="121"/>
      <c r="H28" s="121">
        <f t="shared" si="2"/>
        <v>8000</v>
      </c>
      <c r="I28" s="121"/>
      <c r="J28" s="121">
        <f t="shared" si="3"/>
        <v>8000</v>
      </c>
    </row>
    <row r="29" spans="1:10" ht="12.75">
      <c r="A29" s="220" t="s">
        <v>172</v>
      </c>
      <c r="B29" s="281"/>
      <c r="C29" s="284">
        <v>41</v>
      </c>
      <c r="D29" s="133">
        <v>637027</v>
      </c>
      <c r="E29" s="135" t="s">
        <v>369</v>
      </c>
      <c r="F29" s="285">
        <v>1000</v>
      </c>
      <c r="G29" s="285"/>
      <c r="H29" s="121">
        <f t="shared" si="2"/>
        <v>1000</v>
      </c>
      <c r="I29" s="285"/>
      <c r="J29" s="121">
        <f t="shared" si="3"/>
        <v>1000</v>
      </c>
    </row>
    <row r="30" spans="1:10" ht="12.75">
      <c r="A30" s="220" t="s">
        <v>105</v>
      </c>
      <c r="B30" s="281"/>
      <c r="C30" s="284">
        <v>41</v>
      </c>
      <c r="D30" s="117">
        <v>634002</v>
      </c>
      <c r="E30" s="117" t="s">
        <v>679</v>
      </c>
      <c r="F30" s="121">
        <v>2500</v>
      </c>
      <c r="G30" s="121"/>
      <c r="H30" s="121">
        <f t="shared" si="2"/>
        <v>2500</v>
      </c>
      <c r="I30" s="121"/>
      <c r="J30" s="121">
        <f t="shared" si="3"/>
        <v>2500</v>
      </c>
    </row>
    <row r="31" spans="1:10" ht="12.75">
      <c r="A31" s="220" t="s">
        <v>108</v>
      </c>
      <c r="B31" s="281"/>
      <c r="C31" s="284">
        <v>41</v>
      </c>
      <c r="D31" s="131">
        <v>633013</v>
      </c>
      <c r="E31" s="117" t="s">
        <v>271</v>
      </c>
      <c r="F31" s="121">
        <v>500</v>
      </c>
      <c r="G31" s="121"/>
      <c r="H31" s="121">
        <f t="shared" si="2"/>
        <v>500</v>
      </c>
      <c r="I31" s="121"/>
      <c r="J31" s="121">
        <f t="shared" si="3"/>
        <v>500</v>
      </c>
    </row>
    <row r="32" spans="1:10" ht="12.75">
      <c r="A32" s="220" t="s">
        <v>111</v>
      </c>
      <c r="B32" s="281"/>
      <c r="C32" s="284">
        <v>41</v>
      </c>
      <c r="D32" s="286">
        <v>633010</v>
      </c>
      <c r="E32" s="287" t="s">
        <v>199</v>
      </c>
      <c r="F32" s="121">
        <v>300</v>
      </c>
      <c r="G32" s="121"/>
      <c r="H32" s="121">
        <f t="shared" si="2"/>
        <v>300</v>
      </c>
      <c r="I32" s="121"/>
      <c r="J32" s="121">
        <f t="shared" si="3"/>
        <v>300</v>
      </c>
    </row>
    <row r="33" spans="1:10" ht="12.75">
      <c r="A33" s="220" t="s">
        <v>113</v>
      </c>
      <c r="B33" s="281"/>
      <c r="C33" s="234" t="s">
        <v>680</v>
      </c>
      <c r="D33" s="396" t="s">
        <v>681</v>
      </c>
      <c r="E33" s="396"/>
      <c r="F33" s="124">
        <f>SUM(F34:F34)</f>
        <v>10000</v>
      </c>
      <c r="G33" s="124">
        <f>SUM(G34:G34)</f>
        <v>0</v>
      </c>
      <c r="H33" s="124">
        <f>SUM(H34:H34)</f>
        <v>10000</v>
      </c>
      <c r="I33" s="124">
        <f>SUM(I34:I34)</f>
        <v>-7000</v>
      </c>
      <c r="J33" s="124">
        <f>SUM(J34:J34)</f>
        <v>3000</v>
      </c>
    </row>
    <row r="34" spans="1:10" ht="12.75">
      <c r="A34" s="220" t="s">
        <v>115</v>
      </c>
      <c r="B34" s="281"/>
      <c r="C34" s="131">
        <v>41</v>
      </c>
      <c r="D34" s="131">
        <v>637004</v>
      </c>
      <c r="E34" s="119" t="s">
        <v>682</v>
      </c>
      <c r="F34" s="121">
        <v>10000</v>
      </c>
      <c r="G34" s="121"/>
      <c r="H34" s="121">
        <f>F34+G34</f>
        <v>10000</v>
      </c>
      <c r="I34" s="121">
        <v>-7000</v>
      </c>
      <c r="J34" s="121">
        <f>H34+I34</f>
        <v>3000</v>
      </c>
    </row>
    <row r="35" spans="1:10" ht="12.75">
      <c r="A35" s="220" t="s">
        <v>117</v>
      </c>
      <c r="B35" s="281"/>
      <c r="C35" s="234" t="s">
        <v>683</v>
      </c>
      <c r="D35" s="396" t="s">
        <v>684</v>
      </c>
      <c r="E35" s="396"/>
      <c r="F35" s="124">
        <f>F36+F42</f>
        <v>33000</v>
      </c>
      <c r="G35" s="124">
        <f>G36+G42</f>
        <v>0</v>
      </c>
      <c r="H35" s="124">
        <f>H36+H42</f>
        <v>33000</v>
      </c>
      <c r="I35" s="124">
        <f>I36+I42</f>
        <v>-5000</v>
      </c>
      <c r="J35" s="124">
        <f>J36+J42</f>
        <v>28000</v>
      </c>
    </row>
    <row r="36" spans="1:10" ht="12.75">
      <c r="A36" s="220" t="s">
        <v>119</v>
      </c>
      <c r="B36" s="281"/>
      <c r="C36" s="117"/>
      <c r="D36" s="117"/>
      <c r="E36" s="160" t="s">
        <v>685</v>
      </c>
      <c r="F36" s="149">
        <f>SUM(F37:F41)</f>
        <v>0</v>
      </c>
      <c r="G36" s="149">
        <f>SUM(G37:G41)</f>
        <v>0</v>
      </c>
      <c r="H36" s="149">
        <f>SUM(H37:H41)</f>
        <v>0</v>
      </c>
      <c r="I36" s="149">
        <f>SUM(I37:I41)</f>
        <v>0</v>
      </c>
      <c r="J36" s="149">
        <f>SUM(J37:J41)</f>
        <v>0</v>
      </c>
    </row>
    <row r="37" spans="1:10" ht="12.75">
      <c r="A37" s="220" t="s">
        <v>121</v>
      </c>
      <c r="B37" s="281"/>
      <c r="C37" s="131">
        <v>41</v>
      </c>
      <c r="D37" s="131">
        <v>633010</v>
      </c>
      <c r="E37" s="119" t="s">
        <v>686</v>
      </c>
      <c r="F37" s="121"/>
      <c r="G37" s="121"/>
      <c r="H37" s="121">
        <f>F37+G37</f>
        <v>0</v>
      </c>
      <c r="I37" s="121"/>
      <c r="J37" s="121">
        <f>H37+I37</f>
        <v>0</v>
      </c>
    </row>
    <row r="38" spans="1:10" ht="12.75">
      <c r="A38" s="220" t="s">
        <v>123</v>
      </c>
      <c r="B38" s="281"/>
      <c r="C38" s="131">
        <v>41</v>
      </c>
      <c r="D38" s="131">
        <v>633006</v>
      </c>
      <c r="E38" s="119" t="s">
        <v>687</v>
      </c>
      <c r="F38" s="121"/>
      <c r="G38" s="121"/>
      <c r="H38" s="121">
        <f>F38+G38</f>
        <v>0</v>
      </c>
      <c r="I38" s="121"/>
      <c r="J38" s="121">
        <f>H38+I38</f>
        <v>0</v>
      </c>
    </row>
    <row r="39" spans="1:10" ht="12.75">
      <c r="A39" s="220" t="s">
        <v>125</v>
      </c>
      <c r="B39" s="281"/>
      <c r="C39" s="131">
        <v>41</v>
      </c>
      <c r="D39" s="131">
        <v>637004</v>
      </c>
      <c r="E39" s="119" t="s">
        <v>688</v>
      </c>
      <c r="F39" s="121"/>
      <c r="G39" s="121"/>
      <c r="H39" s="121">
        <f>F39+G39</f>
        <v>0</v>
      </c>
      <c r="I39" s="121"/>
      <c r="J39" s="121">
        <f>H39+I39</f>
        <v>0</v>
      </c>
    </row>
    <row r="40" spans="1:10" ht="12.75">
      <c r="A40" s="220" t="s">
        <v>127</v>
      </c>
      <c r="B40" s="281"/>
      <c r="C40" s="131">
        <v>41</v>
      </c>
      <c r="D40" s="131">
        <v>637012</v>
      </c>
      <c r="E40" s="119" t="s">
        <v>689</v>
      </c>
      <c r="F40" s="121"/>
      <c r="G40" s="121"/>
      <c r="H40" s="121">
        <f>F40+G40</f>
        <v>0</v>
      </c>
      <c r="I40" s="121"/>
      <c r="J40" s="121">
        <f>H40+I40</f>
        <v>0</v>
      </c>
    </row>
    <row r="41" spans="1:10" ht="12.75">
      <c r="A41" s="220" t="s">
        <v>129</v>
      </c>
      <c r="B41" s="281"/>
      <c r="C41" s="131">
        <v>41</v>
      </c>
      <c r="D41" s="131">
        <v>633006</v>
      </c>
      <c r="E41" s="119" t="s">
        <v>690</v>
      </c>
      <c r="F41" s="121"/>
      <c r="G41" s="121"/>
      <c r="H41" s="121">
        <f>F41+G41</f>
        <v>0</v>
      </c>
      <c r="I41" s="121"/>
      <c r="J41" s="121">
        <f>H41+I41</f>
        <v>0</v>
      </c>
    </row>
    <row r="42" spans="1:13" ht="12.75">
      <c r="A42" s="220" t="s">
        <v>130</v>
      </c>
      <c r="B42" s="281"/>
      <c r="C42" s="117"/>
      <c r="D42" s="131">
        <v>637004</v>
      </c>
      <c r="E42" s="160" t="s">
        <v>691</v>
      </c>
      <c r="F42" s="149">
        <f>SUM(F43:F45)</f>
        <v>33000</v>
      </c>
      <c r="G42" s="149">
        <f>SUM(G43:G45)</f>
        <v>0</v>
      </c>
      <c r="H42" s="149">
        <f>SUM(H43:H45)</f>
        <v>33000</v>
      </c>
      <c r="I42" s="149">
        <f>SUM(I43:I45)</f>
        <v>-5000</v>
      </c>
      <c r="J42" s="149">
        <f>SUM(J43:J45)</f>
        <v>28000</v>
      </c>
      <c r="K42" s="130"/>
      <c r="L42" s="130"/>
      <c r="M42" s="130"/>
    </row>
    <row r="43" spans="1:13" ht="12.75">
      <c r="A43" s="220" t="s">
        <v>217</v>
      </c>
      <c r="B43" s="281"/>
      <c r="C43" s="131">
        <v>41</v>
      </c>
      <c r="D43" s="131">
        <v>637004</v>
      </c>
      <c r="E43" s="128" t="s">
        <v>691</v>
      </c>
      <c r="F43" s="129">
        <v>30000</v>
      </c>
      <c r="G43" s="129"/>
      <c r="H43" s="129">
        <f>F43+G43</f>
        <v>30000</v>
      </c>
      <c r="I43" s="129">
        <v>-5000</v>
      </c>
      <c r="J43" s="129">
        <f>H43+I43</f>
        <v>25000</v>
      </c>
      <c r="K43" s="130"/>
      <c r="L43" s="130"/>
      <c r="M43" s="130"/>
    </row>
    <row r="44" spans="1:13" ht="12.75">
      <c r="A44" s="220" t="s">
        <v>132</v>
      </c>
      <c r="B44" s="281"/>
      <c r="C44" s="131">
        <v>41</v>
      </c>
      <c r="D44" s="131">
        <v>634001</v>
      </c>
      <c r="E44" s="128" t="s">
        <v>692</v>
      </c>
      <c r="F44" s="129">
        <v>2000</v>
      </c>
      <c r="G44" s="129"/>
      <c r="H44" s="129">
        <f>F44+G44</f>
        <v>2000</v>
      </c>
      <c r="I44" s="129"/>
      <c r="J44" s="129">
        <f>H44+I44</f>
        <v>2000</v>
      </c>
      <c r="K44" s="130"/>
      <c r="L44" s="130"/>
      <c r="M44" s="130"/>
    </row>
    <row r="45" spans="1:13" ht="12.75">
      <c r="A45" s="220" t="s">
        <v>218</v>
      </c>
      <c r="B45" s="281"/>
      <c r="C45" s="131">
        <v>41</v>
      </c>
      <c r="D45" s="131">
        <v>633006</v>
      </c>
      <c r="E45" s="128" t="s">
        <v>693</v>
      </c>
      <c r="F45" s="129">
        <v>1000</v>
      </c>
      <c r="G45" s="129"/>
      <c r="H45" s="129">
        <f>F45+G45</f>
        <v>1000</v>
      </c>
      <c r="I45" s="129"/>
      <c r="J45" s="129">
        <f>H45+I45</f>
        <v>1000</v>
      </c>
      <c r="K45" s="130"/>
      <c r="L45" s="130"/>
      <c r="M45" s="130"/>
    </row>
    <row r="46" spans="1:10" s="130" customFormat="1" ht="12.75">
      <c r="A46" s="220" t="s">
        <v>133</v>
      </c>
      <c r="B46" s="288" t="s">
        <v>84</v>
      </c>
      <c r="C46" s="436" t="s">
        <v>85</v>
      </c>
      <c r="D46" s="436"/>
      <c r="E46" s="436"/>
      <c r="F46" s="123">
        <f>SUM(F47+F51)</f>
        <v>67300</v>
      </c>
      <c r="G46" s="123">
        <f>SUM(G47+G51)</f>
        <v>0</v>
      </c>
      <c r="H46" s="123">
        <f>SUM(H47+H51)</f>
        <v>67300</v>
      </c>
      <c r="I46" s="123">
        <f>SUM(I47+I51)</f>
        <v>6000</v>
      </c>
      <c r="J46" s="123">
        <f>SUM(J47+J51)</f>
        <v>73300</v>
      </c>
    </row>
    <row r="47" spans="1:13" ht="12.75">
      <c r="A47" s="220" t="s">
        <v>134</v>
      </c>
      <c r="B47" s="281"/>
      <c r="C47" s="234" t="s">
        <v>620</v>
      </c>
      <c r="D47" s="396" t="s">
        <v>621</v>
      </c>
      <c r="E47" s="396"/>
      <c r="F47" s="124">
        <f>SUM(F48)</f>
        <v>32000</v>
      </c>
      <c r="G47" s="124">
        <f>SUM(G48)</f>
        <v>0</v>
      </c>
      <c r="H47" s="124">
        <f>SUM(H48)</f>
        <v>32000</v>
      </c>
      <c r="I47" s="124">
        <f>SUM(I48)</f>
        <v>0</v>
      </c>
      <c r="J47" s="124">
        <f>SUM(J48)</f>
        <v>32000</v>
      </c>
      <c r="K47" s="130"/>
      <c r="L47" s="130"/>
      <c r="M47" s="130"/>
    </row>
    <row r="48" spans="1:10" ht="12.75">
      <c r="A48" s="220" t="s">
        <v>220</v>
      </c>
      <c r="B48" s="281"/>
      <c r="C48" s="117"/>
      <c r="D48" s="289">
        <v>637004</v>
      </c>
      <c r="E48" s="160" t="s">
        <v>694</v>
      </c>
      <c r="F48" s="149">
        <f>SUM(F49:F50)</f>
        <v>32000</v>
      </c>
      <c r="G48" s="149">
        <f>SUM(G49:G50)</f>
        <v>0</v>
      </c>
      <c r="H48" s="149">
        <f>SUM(H49:H50)</f>
        <v>32000</v>
      </c>
      <c r="I48" s="149">
        <f>SUM(I49:I50)</f>
        <v>0</v>
      </c>
      <c r="J48" s="149">
        <f>SUM(J49:J50)</f>
        <v>32000</v>
      </c>
    </row>
    <row r="49" spans="1:10" ht="12.75">
      <c r="A49" s="220" t="s">
        <v>221</v>
      </c>
      <c r="B49" s="281"/>
      <c r="C49" s="131">
        <v>41</v>
      </c>
      <c r="D49" s="131">
        <v>637004</v>
      </c>
      <c r="E49" s="119" t="s">
        <v>695</v>
      </c>
      <c r="F49" s="121">
        <v>2000</v>
      </c>
      <c r="G49" s="121"/>
      <c r="H49" s="121">
        <f>F49+G49</f>
        <v>2000</v>
      </c>
      <c r="I49" s="121"/>
      <c r="J49" s="121">
        <f>H49+I49</f>
        <v>2000</v>
      </c>
    </row>
    <row r="50" spans="1:10" s="130" customFormat="1" ht="12.75">
      <c r="A50" s="220" t="s">
        <v>222</v>
      </c>
      <c r="B50" s="282"/>
      <c r="C50" s="126">
        <v>41</v>
      </c>
      <c r="D50" s="126">
        <v>637004</v>
      </c>
      <c r="E50" s="128" t="s">
        <v>696</v>
      </c>
      <c r="F50" s="121">
        <v>30000</v>
      </c>
      <c r="G50" s="121"/>
      <c r="H50" s="121">
        <f>F50+G50</f>
        <v>30000</v>
      </c>
      <c r="I50" s="121"/>
      <c r="J50" s="121">
        <f>H50+I50</f>
        <v>30000</v>
      </c>
    </row>
    <row r="51" spans="1:10" s="130" customFormat="1" ht="12.75">
      <c r="A51" s="220" t="s">
        <v>224</v>
      </c>
      <c r="B51" s="281"/>
      <c r="C51" s="234" t="s">
        <v>648</v>
      </c>
      <c r="D51" s="396" t="s">
        <v>697</v>
      </c>
      <c r="E51" s="396"/>
      <c r="F51" s="124">
        <f>F52</f>
        <v>35300</v>
      </c>
      <c r="G51" s="124">
        <f>G52</f>
        <v>0</v>
      </c>
      <c r="H51" s="124">
        <f>H52</f>
        <v>35300</v>
      </c>
      <c r="I51" s="124">
        <f>I52</f>
        <v>6000</v>
      </c>
      <c r="J51" s="124">
        <f>J52</f>
        <v>41300</v>
      </c>
    </row>
    <row r="52" spans="1:10" s="130" customFormat="1" ht="12.75">
      <c r="A52" s="220" t="s">
        <v>330</v>
      </c>
      <c r="B52" s="282"/>
      <c r="C52" s="435" t="s">
        <v>698</v>
      </c>
      <c r="D52" s="435"/>
      <c r="E52" s="435"/>
      <c r="F52" s="149">
        <f>SUM(F53:F66)</f>
        <v>35300</v>
      </c>
      <c r="G52" s="149">
        <f>SUM(G53:G66)</f>
        <v>0</v>
      </c>
      <c r="H52" s="149">
        <f>SUM(H53:H66)</f>
        <v>35300</v>
      </c>
      <c r="I52" s="149">
        <f>SUM(I53:I66)</f>
        <v>6000</v>
      </c>
      <c r="J52" s="149">
        <f>SUM(J53:J66)</f>
        <v>41300</v>
      </c>
    </row>
    <row r="53" spans="1:10" s="130" customFormat="1" ht="12.75">
      <c r="A53" s="220" t="s">
        <v>332</v>
      </c>
      <c r="B53" s="282"/>
      <c r="C53" s="290">
        <v>41</v>
      </c>
      <c r="D53" s="291">
        <v>610</v>
      </c>
      <c r="E53" s="128" t="s">
        <v>699</v>
      </c>
      <c r="F53" s="129">
        <v>9000</v>
      </c>
      <c r="G53" s="129"/>
      <c r="H53" s="129">
        <f>F53+G53</f>
        <v>9000</v>
      </c>
      <c r="I53" s="129">
        <v>2000</v>
      </c>
      <c r="J53" s="129">
        <f>H53+I53</f>
        <v>11000</v>
      </c>
    </row>
    <row r="54" spans="1:10" s="130" customFormat="1" ht="12.75">
      <c r="A54" s="220" t="s">
        <v>334</v>
      </c>
      <c r="B54" s="282"/>
      <c r="C54" s="290">
        <v>41</v>
      </c>
      <c r="D54" s="291">
        <v>620</v>
      </c>
      <c r="E54" s="292" t="s">
        <v>96</v>
      </c>
      <c r="F54" s="129">
        <v>3000</v>
      </c>
      <c r="G54" s="129"/>
      <c r="H54" s="129">
        <f aca="true" t="shared" si="4" ref="H54:H66">F54+G54</f>
        <v>3000</v>
      </c>
      <c r="I54" s="129">
        <v>1000</v>
      </c>
      <c r="J54" s="129">
        <f aca="true" t="shared" si="5" ref="J54:J66">H54+I54</f>
        <v>4000</v>
      </c>
    </row>
    <row r="55" spans="1:10" s="130" customFormat="1" ht="12.75">
      <c r="A55" s="220" t="s">
        <v>336</v>
      </c>
      <c r="B55" s="282"/>
      <c r="C55" s="290">
        <v>41</v>
      </c>
      <c r="D55" s="131">
        <v>637016</v>
      </c>
      <c r="E55" s="119" t="s">
        <v>98</v>
      </c>
      <c r="F55" s="121">
        <v>400</v>
      </c>
      <c r="G55" s="121"/>
      <c r="H55" s="129">
        <f t="shared" si="4"/>
        <v>400</v>
      </c>
      <c r="I55" s="121"/>
      <c r="J55" s="129">
        <f t="shared" si="5"/>
        <v>400</v>
      </c>
    </row>
    <row r="56" spans="1:10" s="130" customFormat="1" ht="12.75">
      <c r="A56" s="220" t="s">
        <v>135</v>
      </c>
      <c r="B56" s="282"/>
      <c r="C56" s="290">
        <v>41</v>
      </c>
      <c r="D56" s="131">
        <v>642015</v>
      </c>
      <c r="E56" s="119" t="s">
        <v>100</v>
      </c>
      <c r="F56" s="121">
        <v>200</v>
      </c>
      <c r="G56" s="121"/>
      <c r="H56" s="129">
        <f t="shared" si="4"/>
        <v>200</v>
      </c>
      <c r="I56" s="121"/>
      <c r="J56" s="129">
        <f t="shared" si="5"/>
        <v>200</v>
      </c>
    </row>
    <row r="57" spans="1:10" s="130" customFormat="1" ht="12.75">
      <c r="A57" s="220" t="s">
        <v>338</v>
      </c>
      <c r="B57" s="282"/>
      <c r="C57" s="290">
        <v>41</v>
      </c>
      <c r="D57" s="131">
        <v>637014</v>
      </c>
      <c r="E57" s="119" t="s">
        <v>102</v>
      </c>
      <c r="F57" s="121">
        <v>900</v>
      </c>
      <c r="G57" s="121"/>
      <c r="H57" s="129">
        <f t="shared" si="4"/>
        <v>900</v>
      </c>
      <c r="I57" s="121"/>
      <c r="J57" s="129">
        <f t="shared" si="5"/>
        <v>900</v>
      </c>
    </row>
    <row r="58" spans="1:10" s="130" customFormat="1" ht="12.75">
      <c r="A58" s="220" t="s">
        <v>137</v>
      </c>
      <c r="B58" s="282"/>
      <c r="C58" s="290">
        <v>41</v>
      </c>
      <c r="D58" s="131">
        <v>634001</v>
      </c>
      <c r="E58" s="119" t="s">
        <v>677</v>
      </c>
      <c r="F58" s="121">
        <v>3500</v>
      </c>
      <c r="G58" s="121"/>
      <c r="H58" s="129">
        <f t="shared" si="4"/>
        <v>3500</v>
      </c>
      <c r="I58" s="121">
        <v>1000</v>
      </c>
      <c r="J58" s="129">
        <f t="shared" si="5"/>
        <v>4500</v>
      </c>
    </row>
    <row r="59" spans="1:10" s="130" customFormat="1" ht="12.75">
      <c r="A59" s="220" t="s">
        <v>364</v>
      </c>
      <c r="B59" s="282"/>
      <c r="C59" s="290">
        <v>41</v>
      </c>
      <c r="D59" s="131">
        <v>633006</v>
      </c>
      <c r="E59" s="119" t="s">
        <v>104</v>
      </c>
      <c r="F59" s="121">
        <v>500</v>
      </c>
      <c r="G59" s="121"/>
      <c r="H59" s="129">
        <f t="shared" si="4"/>
        <v>500</v>
      </c>
      <c r="I59" s="121"/>
      <c r="J59" s="129">
        <f t="shared" si="5"/>
        <v>500</v>
      </c>
    </row>
    <row r="60" spans="1:10" s="130" customFormat="1" ht="12.75">
      <c r="A60" s="220" t="s">
        <v>365</v>
      </c>
      <c r="B60" s="282"/>
      <c r="C60" s="290">
        <v>41</v>
      </c>
      <c r="D60" s="131">
        <v>634003</v>
      </c>
      <c r="E60" s="119" t="s">
        <v>678</v>
      </c>
      <c r="F60" s="121">
        <v>8000</v>
      </c>
      <c r="G60" s="121"/>
      <c r="H60" s="129">
        <f t="shared" si="4"/>
        <v>8000</v>
      </c>
      <c r="I60" s="121"/>
      <c r="J60" s="129">
        <f t="shared" si="5"/>
        <v>8000</v>
      </c>
    </row>
    <row r="61" spans="1:10" s="130" customFormat="1" ht="12.75">
      <c r="A61" s="220" t="s">
        <v>226</v>
      </c>
      <c r="B61" s="282"/>
      <c r="C61" s="290">
        <v>41</v>
      </c>
      <c r="D61" s="117">
        <v>634002</v>
      </c>
      <c r="E61" s="117" t="s">
        <v>679</v>
      </c>
      <c r="F61" s="121">
        <v>3000</v>
      </c>
      <c r="G61" s="121"/>
      <c r="H61" s="129">
        <f t="shared" si="4"/>
        <v>3000</v>
      </c>
      <c r="I61" s="121">
        <v>2000</v>
      </c>
      <c r="J61" s="129">
        <f t="shared" si="5"/>
        <v>5000</v>
      </c>
    </row>
    <row r="62" spans="1:10" s="130" customFormat="1" ht="12.75">
      <c r="A62" s="220" t="s">
        <v>227</v>
      </c>
      <c r="B62" s="282"/>
      <c r="C62" s="290">
        <v>41</v>
      </c>
      <c r="D62" s="131">
        <v>632001</v>
      </c>
      <c r="E62" s="117" t="s">
        <v>346</v>
      </c>
      <c r="F62" s="121">
        <v>6000</v>
      </c>
      <c r="G62" s="121"/>
      <c r="H62" s="129">
        <f t="shared" si="4"/>
        <v>6000</v>
      </c>
      <c r="I62" s="121"/>
      <c r="J62" s="129">
        <f t="shared" si="5"/>
        <v>6000</v>
      </c>
    </row>
    <row r="63" spans="1:10" s="130" customFormat="1" ht="12.75">
      <c r="A63" s="220" t="s">
        <v>230</v>
      </c>
      <c r="B63" s="282"/>
      <c r="C63" s="290">
        <v>41</v>
      </c>
      <c r="D63" s="131">
        <v>632002</v>
      </c>
      <c r="E63" s="117" t="s">
        <v>700</v>
      </c>
      <c r="F63" s="121">
        <v>100</v>
      </c>
      <c r="G63" s="121"/>
      <c r="H63" s="129">
        <f t="shared" si="4"/>
        <v>100</v>
      </c>
      <c r="I63" s="121"/>
      <c r="J63" s="129">
        <f t="shared" si="5"/>
        <v>100</v>
      </c>
    </row>
    <row r="64" spans="1:10" s="130" customFormat="1" ht="12.75">
      <c r="A64" s="220" t="s">
        <v>232</v>
      </c>
      <c r="B64" s="282"/>
      <c r="C64" s="290">
        <v>41</v>
      </c>
      <c r="D64" s="131">
        <v>637004</v>
      </c>
      <c r="E64" s="117" t="s">
        <v>175</v>
      </c>
      <c r="F64" s="121">
        <v>500</v>
      </c>
      <c r="G64" s="121"/>
      <c r="H64" s="129">
        <f t="shared" si="4"/>
        <v>500</v>
      </c>
      <c r="I64" s="121"/>
      <c r="J64" s="129">
        <f t="shared" si="5"/>
        <v>500</v>
      </c>
    </row>
    <row r="65" spans="1:10" s="130" customFormat="1" ht="12.75">
      <c r="A65" s="220" t="s">
        <v>234</v>
      </c>
      <c r="B65" s="282"/>
      <c r="C65" s="290">
        <v>41</v>
      </c>
      <c r="D65" s="131">
        <v>637027</v>
      </c>
      <c r="E65" s="117" t="s">
        <v>701</v>
      </c>
      <c r="F65" s="121"/>
      <c r="G65" s="121"/>
      <c r="H65" s="129">
        <f t="shared" si="4"/>
        <v>0</v>
      </c>
      <c r="I65" s="121"/>
      <c r="J65" s="129">
        <f t="shared" si="5"/>
        <v>0</v>
      </c>
    </row>
    <row r="66" spans="1:10" s="130" customFormat="1" ht="12.75">
      <c r="A66" s="220" t="s">
        <v>236</v>
      </c>
      <c r="B66" s="282"/>
      <c r="C66" s="290">
        <v>41</v>
      </c>
      <c r="D66" s="286">
        <v>633010</v>
      </c>
      <c r="E66" s="287" t="s">
        <v>199</v>
      </c>
      <c r="F66" s="121">
        <v>200</v>
      </c>
      <c r="G66" s="121"/>
      <c r="H66" s="129">
        <f t="shared" si="4"/>
        <v>200</v>
      </c>
      <c r="I66" s="121"/>
      <c r="J66" s="129">
        <f t="shared" si="5"/>
        <v>200</v>
      </c>
    </row>
    <row r="67" spans="1:10" s="130" customFormat="1" ht="12.75">
      <c r="A67" s="220" t="s">
        <v>237</v>
      </c>
      <c r="B67" s="288" t="s">
        <v>212</v>
      </c>
      <c r="C67" s="436" t="s">
        <v>702</v>
      </c>
      <c r="D67" s="436"/>
      <c r="E67" s="436"/>
      <c r="F67" s="123">
        <f aca="true" t="shared" si="6" ref="F67:J68">F68</f>
        <v>500</v>
      </c>
      <c r="G67" s="123">
        <f t="shared" si="6"/>
        <v>0</v>
      </c>
      <c r="H67" s="123">
        <f t="shared" si="6"/>
        <v>500</v>
      </c>
      <c r="I67" s="123">
        <f t="shared" si="6"/>
        <v>0</v>
      </c>
      <c r="J67" s="123">
        <f t="shared" si="6"/>
        <v>500</v>
      </c>
    </row>
    <row r="68" spans="1:10" ht="12.75">
      <c r="A68" s="220" t="s">
        <v>238</v>
      </c>
      <c r="B68" s="281"/>
      <c r="C68" s="396" t="s">
        <v>703</v>
      </c>
      <c r="D68" s="396"/>
      <c r="E68" s="396"/>
      <c r="F68" s="124">
        <f t="shared" si="6"/>
        <v>500</v>
      </c>
      <c r="G68" s="124">
        <f t="shared" si="6"/>
        <v>0</v>
      </c>
      <c r="H68" s="124">
        <f t="shared" si="6"/>
        <v>500</v>
      </c>
      <c r="I68" s="124">
        <f t="shared" si="6"/>
        <v>0</v>
      </c>
      <c r="J68" s="124">
        <f t="shared" si="6"/>
        <v>500</v>
      </c>
    </row>
    <row r="69" spans="1:13" s="130" customFormat="1" ht="12.75">
      <c r="A69" s="220" t="s">
        <v>239</v>
      </c>
      <c r="B69" s="282"/>
      <c r="C69" s="435" t="s">
        <v>704</v>
      </c>
      <c r="D69" s="435"/>
      <c r="E69" s="435"/>
      <c r="F69" s="149">
        <f>SUM(F70:F70)</f>
        <v>500</v>
      </c>
      <c r="G69" s="149">
        <f>SUM(G70:G70)</f>
        <v>0</v>
      </c>
      <c r="H69" s="149">
        <f>SUM(H70:H70)</f>
        <v>500</v>
      </c>
      <c r="I69" s="149">
        <f>SUM(I70:I70)</f>
        <v>0</v>
      </c>
      <c r="J69" s="149">
        <f>SUM(J70:J70)</f>
        <v>500</v>
      </c>
      <c r="K69"/>
      <c r="L69"/>
      <c r="M69"/>
    </row>
    <row r="70" spans="1:10" ht="12.75">
      <c r="A70" s="220" t="s">
        <v>240</v>
      </c>
      <c r="B70" s="281"/>
      <c r="C70" s="117" t="s">
        <v>169</v>
      </c>
      <c r="D70" s="131">
        <v>637004</v>
      </c>
      <c r="E70" s="119" t="s">
        <v>705</v>
      </c>
      <c r="F70" s="121">
        <v>500</v>
      </c>
      <c r="G70" s="121"/>
      <c r="H70" s="121">
        <f>F70+G70</f>
        <v>500</v>
      </c>
      <c r="I70" s="121"/>
      <c r="J70" s="121">
        <f>H70+I70</f>
        <v>500</v>
      </c>
    </row>
    <row r="71" spans="1:8" ht="12.75">
      <c r="A71" s="143"/>
      <c r="B71" s="105"/>
      <c r="C71" s="105"/>
      <c r="D71" s="105"/>
      <c r="E71" s="105"/>
      <c r="F71" s="277"/>
      <c r="G71" s="277"/>
      <c r="H71" s="277"/>
    </row>
    <row r="72" spans="1:8" ht="12.75">
      <c r="A72" s="143"/>
      <c r="B72" s="105"/>
      <c r="C72" s="105"/>
      <c r="D72" s="105"/>
      <c r="E72" s="105"/>
      <c r="F72" s="277"/>
      <c r="G72" s="277"/>
      <c r="H72" s="277"/>
    </row>
    <row r="73" spans="1:8" ht="12.75">
      <c r="A73" s="143"/>
      <c r="B73" s="105"/>
      <c r="C73" s="105"/>
      <c r="D73" s="105"/>
      <c r="E73" s="105"/>
      <c r="F73" s="277"/>
      <c r="G73" s="277"/>
      <c r="H73" s="277"/>
    </row>
    <row r="74" spans="1:8" ht="12.75">
      <c r="A74" s="143"/>
      <c r="B74" s="105"/>
      <c r="C74" s="105"/>
      <c r="D74" s="105"/>
      <c r="E74" s="105"/>
      <c r="F74" s="277"/>
      <c r="G74" s="277"/>
      <c r="H74" s="277"/>
    </row>
    <row r="75" spans="1:8" ht="12.75">
      <c r="A75" s="143"/>
      <c r="B75" s="105"/>
      <c r="C75" s="105"/>
      <c r="D75" s="105"/>
      <c r="E75" s="105"/>
      <c r="F75" s="277"/>
      <c r="G75" s="277"/>
      <c r="H75" s="277"/>
    </row>
    <row r="76" spans="1:8" ht="12.75">
      <c r="A76" s="143"/>
      <c r="B76" s="105"/>
      <c r="C76" s="105"/>
      <c r="D76" s="105"/>
      <c r="E76" s="105"/>
      <c r="F76" s="277"/>
      <c r="G76" s="277"/>
      <c r="H76" s="277"/>
    </row>
    <row r="77" spans="1:8" ht="12.75">
      <c r="A77" s="143"/>
      <c r="B77" s="105"/>
      <c r="C77" s="105"/>
      <c r="D77" s="105"/>
      <c r="E77" s="105"/>
      <c r="F77" s="277"/>
      <c r="G77" s="277"/>
      <c r="H77" s="277"/>
    </row>
    <row r="78" spans="1:8" ht="12.75">
      <c r="A78" s="143"/>
      <c r="B78" s="105"/>
      <c r="C78" s="105"/>
      <c r="D78" s="105"/>
      <c r="E78" s="105"/>
      <c r="F78" s="277"/>
      <c r="G78" s="277"/>
      <c r="H78" s="277"/>
    </row>
    <row r="79" spans="1:8" ht="12.75">
      <c r="A79" s="143"/>
      <c r="B79" s="105"/>
      <c r="C79" s="105"/>
      <c r="D79" s="105"/>
      <c r="E79" s="105"/>
      <c r="F79" s="277"/>
      <c r="G79" s="277"/>
      <c r="H79" s="277"/>
    </row>
    <row r="80" spans="1:8" ht="12.75">
      <c r="A80" s="105"/>
      <c r="B80" s="105"/>
      <c r="C80" s="105"/>
      <c r="D80" s="105"/>
      <c r="E80" s="105"/>
      <c r="F80" s="277"/>
      <c r="G80" s="277"/>
      <c r="H80" s="277"/>
    </row>
    <row r="81" spans="1:8" ht="12.75">
      <c r="A81" s="105"/>
      <c r="B81" s="105"/>
      <c r="C81" s="105"/>
      <c r="D81" s="105"/>
      <c r="E81" s="105"/>
      <c r="F81" s="277"/>
      <c r="G81" s="277"/>
      <c r="H81" s="277"/>
    </row>
    <row r="82" spans="1:8" ht="12.75">
      <c r="A82" s="105"/>
      <c r="B82" s="105"/>
      <c r="C82" s="105"/>
      <c r="D82" s="105"/>
      <c r="E82" s="105"/>
      <c r="F82" s="277"/>
      <c r="G82" s="277"/>
      <c r="H82" s="277"/>
    </row>
    <row r="83" spans="1:8" ht="12.75">
      <c r="A83" s="105"/>
      <c r="B83" s="105"/>
      <c r="C83" s="105"/>
      <c r="D83" s="105"/>
      <c r="E83" s="105"/>
      <c r="F83" s="277"/>
      <c r="G83" s="277"/>
      <c r="H83" s="277"/>
    </row>
    <row r="84" spans="1:8" ht="12.75">
      <c r="A84" s="105"/>
      <c r="B84" s="105"/>
      <c r="C84" s="105"/>
      <c r="D84" s="105"/>
      <c r="E84" s="105"/>
      <c r="F84" s="277"/>
      <c r="G84" s="277"/>
      <c r="H84" s="277"/>
    </row>
    <row r="85" spans="1:8" ht="12.75">
      <c r="A85" s="105"/>
      <c r="B85" s="105"/>
      <c r="C85" s="105"/>
      <c r="D85" s="105"/>
      <c r="E85" s="105"/>
      <c r="F85" s="277"/>
      <c r="G85" s="277"/>
      <c r="H85" s="277"/>
    </row>
    <row r="86" spans="1:8" ht="12.75">
      <c r="A86" s="105"/>
      <c r="B86" s="105"/>
      <c r="C86" s="105"/>
      <c r="D86" s="105"/>
      <c r="E86" s="105"/>
      <c r="F86" s="277"/>
      <c r="G86" s="277"/>
      <c r="H86" s="277"/>
    </row>
    <row r="87" spans="1:8" ht="12.75">
      <c r="A87" s="105"/>
      <c r="B87" s="105"/>
      <c r="C87" s="105"/>
      <c r="D87" s="105"/>
      <c r="E87" s="105"/>
      <c r="F87" s="277"/>
      <c r="G87" s="277"/>
      <c r="H87" s="277"/>
    </row>
    <row r="88" spans="1:8" ht="12.75">
      <c r="A88" s="105"/>
      <c r="B88" s="105"/>
      <c r="C88" s="105"/>
      <c r="D88" s="105"/>
      <c r="E88" s="105"/>
      <c r="F88" s="277"/>
      <c r="G88" s="277"/>
      <c r="H88" s="277"/>
    </row>
    <row r="89" spans="1:8" ht="12.75">
      <c r="A89" s="105"/>
      <c r="B89" s="105"/>
      <c r="C89" s="105"/>
      <c r="D89" s="105"/>
      <c r="E89" s="105"/>
      <c r="F89" s="277"/>
      <c r="G89" s="277"/>
      <c r="H89" s="277"/>
    </row>
    <row r="90" spans="1:8" ht="12.75">
      <c r="A90" s="105"/>
      <c r="B90" s="105"/>
      <c r="C90" s="105"/>
      <c r="D90" s="105"/>
      <c r="E90" s="105"/>
      <c r="F90" s="277"/>
      <c r="G90" s="277"/>
      <c r="H90" s="277"/>
    </row>
    <row r="91" spans="1:8" ht="12.75">
      <c r="A91" s="105"/>
      <c r="B91" s="105"/>
      <c r="C91" s="105"/>
      <c r="D91" s="105"/>
      <c r="E91" s="105"/>
      <c r="F91" s="277"/>
      <c r="G91" s="277"/>
      <c r="H91" s="277"/>
    </row>
    <row r="92" spans="1:8" ht="12.75">
      <c r="A92" s="105"/>
      <c r="B92" s="105"/>
      <c r="C92" s="105"/>
      <c r="D92" s="105"/>
      <c r="E92" s="105"/>
      <c r="F92" s="277"/>
      <c r="G92" s="277"/>
      <c r="H92" s="277"/>
    </row>
    <row r="93" spans="1:8" ht="12.75">
      <c r="A93" s="105"/>
      <c r="B93" s="105"/>
      <c r="C93" s="105"/>
      <c r="D93" s="105"/>
      <c r="E93" s="105"/>
      <c r="F93" s="277"/>
      <c r="G93" s="277"/>
      <c r="H93" s="277"/>
    </row>
    <row r="94" spans="1:8" ht="12.75">
      <c r="A94" s="105"/>
      <c r="B94" s="105"/>
      <c r="C94" s="105"/>
      <c r="D94" s="105"/>
      <c r="E94" s="105"/>
      <c r="F94" s="277"/>
      <c r="G94" s="277"/>
      <c r="H94" s="277"/>
    </row>
    <row r="95" spans="1:8" ht="12.75">
      <c r="A95" s="105"/>
      <c r="B95" s="105"/>
      <c r="C95" s="105"/>
      <c r="D95" s="105"/>
      <c r="E95" s="105"/>
      <c r="F95" s="277"/>
      <c r="G95" s="277"/>
      <c r="H95" s="277"/>
    </row>
    <row r="96" spans="1:8" ht="12.75">
      <c r="A96" s="105"/>
      <c r="B96" s="105"/>
      <c r="C96" s="105"/>
      <c r="D96" s="105"/>
      <c r="E96" s="105"/>
      <c r="F96" s="277"/>
      <c r="G96" s="277"/>
      <c r="H96" s="277"/>
    </row>
    <row r="97" spans="1:8" ht="12.75">
      <c r="A97" s="105"/>
      <c r="B97" s="105"/>
      <c r="C97" s="105"/>
      <c r="D97" s="105"/>
      <c r="E97" s="105"/>
      <c r="F97" s="277"/>
      <c r="G97" s="277"/>
      <c r="H97" s="277"/>
    </row>
    <row r="98" spans="1:8" ht="12.75">
      <c r="A98" s="105"/>
      <c r="B98" s="105"/>
      <c r="C98" s="105"/>
      <c r="D98" s="105"/>
      <c r="E98" s="105"/>
      <c r="F98" s="277"/>
      <c r="G98" s="277"/>
      <c r="H98" s="277"/>
    </row>
    <row r="99" spans="1:8" ht="12.75">
      <c r="A99" s="105"/>
      <c r="B99" s="105"/>
      <c r="C99" s="105"/>
      <c r="D99" s="105"/>
      <c r="E99" s="105"/>
      <c r="F99" s="277"/>
      <c r="G99" s="277"/>
      <c r="H99" s="277"/>
    </row>
    <row r="100" spans="1:8" ht="12.75">
      <c r="A100" s="105"/>
      <c r="B100" s="105"/>
      <c r="C100" s="105"/>
      <c r="D100" s="105"/>
      <c r="E100" s="105"/>
      <c r="F100" s="277"/>
      <c r="G100" s="277"/>
      <c r="H100" s="277"/>
    </row>
    <row r="101" spans="1:8" ht="12.75">
      <c r="A101" s="105"/>
      <c r="B101" s="105"/>
      <c r="C101" s="105"/>
      <c r="D101" s="105"/>
      <c r="E101" s="105"/>
      <c r="F101" s="277"/>
      <c r="G101" s="277"/>
      <c r="H101" s="277"/>
    </row>
    <row r="102" spans="1:8" ht="12.75">
      <c r="A102" s="105"/>
      <c r="B102" s="105"/>
      <c r="C102" s="105"/>
      <c r="D102" s="105"/>
      <c r="E102" s="105"/>
      <c r="F102" s="277"/>
      <c r="G102" s="277"/>
      <c r="H102" s="277"/>
    </row>
    <row r="103" spans="1:8" ht="12.75">
      <c r="A103" s="105"/>
      <c r="B103" s="105"/>
      <c r="C103" s="105"/>
      <c r="D103" s="105"/>
      <c r="E103" s="105"/>
      <c r="F103" s="277"/>
      <c r="G103" s="277"/>
      <c r="H103" s="277"/>
    </row>
    <row r="104" spans="1:8" ht="12.75">
      <c r="A104" s="105"/>
      <c r="B104" s="105"/>
      <c r="C104" s="105"/>
      <c r="D104" s="105"/>
      <c r="E104" s="105"/>
      <c r="F104" s="277"/>
      <c r="G104" s="277"/>
      <c r="H104" s="277"/>
    </row>
    <row r="105" spans="1:8" ht="12.75">
      <c r="A105" s="105"/>
      <c r="B105" s="105"/>
      <c r="C105" s="105"/>
      <c r="D105" s="105"/>
      <c r="E105" s="105"/>
      <c r="F105" s="277"/>
      <c r="G105" s="277"/>
      <c r="H105" s="277"/>
    </row>
    <row r="106" spans="1:8" ht="12.75">
      <c r="A106" s="105"/>
      <c r="B106" s="105"/>
      <c r="C106" s="105"/>
      <c r="D106" s="105"/>
      <c r="E106" s="105"/>
      <c r="F106" s="277"/>
      <c r="G106" s="277"/>
      <c r="H106" s="277"/>
    </row>
    <row r="107" spans="1:8" ht="12.75">
      <c r="A107" s="105"/>
      <c r="B107" s="105"/>
      <c r="C107" s="105"/>
      <c r="D107" s="105"/>
      <c r="E107" s="105"/>
      <c r="F107" s="277"/>
      <c r="G107" s="277"/>
      <c r="H107" s="277"/>
    </row>
    <row r="108" spans="1:8" ht="12.75">
      <c r="A108" s="105"/>
      <c r="B108" s="105"/>
      <c r="C108" s="105"/>
      <c r="D108" s="105"/>
      <c r="E108" s="105"/>
      <c r="F108" s="277"/>
      <c r="G108" s="277"/>
      <c r="H108" s="277"/>
    </row>
    <row r="109" spans="1:8" ht="12.75">
      <c r="A109" s="105"/>
      <c r="B109" s="105"/>
      <c r="C109" s="105"/>
      <c r="D109" s="105"/>
      <c r="E109" s="105"/>
      <c r="F109" s="277"/>
      <c r="G109" s="277"/>
      <c r="H109" s="277"/>
    </row>
    <row r="110" spans="1:8" ht="12.75">
      <c r="A110" s="105"/>
      <c r="B110" s="105"/>
      <c r="C110" s="105"/>
      <c r="D110" s="105"/>
      <c r="E110" s="105"/>
      <c r="F110" s="277"/>
      <c r="G110" s="277"/>
      <c r="H110" s="277"/>
    </row>
    <row r="111" spans="1:8" ht="12.75">
      <c r="A111" s="105"/>
      <c r="B111" s="105"/>
      <c r="C111" s="105"/>
      <c r="D111" s="105"/>
      <c r="E111" s="105"/>
      <c r="F111" s="277"/>
      <c r="G111" s="277"/>
      <c r="H111" s="277"/>
    </row>
    <row r="112" spans="1:8" ht="12.75">
      <c r="A112" s="105"/>
      <c r="B112" s="105"/>
      <c r="C112" s="105"/>
      <c r="D112" s="105"/>
      <c r="E112" s="105"/>
      <c r="F112" s="277"/>
      <c r="G112" s="277"/>
      <c r="H112" s="277"/>
    </row>
    <row r="113" spans="1:8" ht="12.75">
      <c r="A113" s="105"/>
      <c r="B113" s="105"/>
      <c r="C113" s="105"/>
      <c r="D113" s="105"/>
      <c r="E113" s="105"/>
      <c r="F113" s="277"/>
      <c r="G113" s="277"/>
      <c r="H113" s="277"/>
    </row>
    <row r="114" spans="1:8" ht="12.75">
      <c r="A114" s="105"/>
      <c r="B114" s="105"/>
      <c r="C114" s="105"/>
      <c r="D114" s="105"/>
      <c r="E114" s="105"/>
      <c r="F114" s="277"/>
      <c r="G114" s="277"/>
      <c r="H114" s="277"/>
    </row>
    <row r="115" spans="1:8" ht="12.75">
      <c r="A115" s="105"/>
      <c r="B115" s="105"/>
      <c r="C115" s="105"/>
      <c r="D115" s="105"/>
      <c r="E115" s="105"/>
      <c r="F115" s="277"/>
      <c r="G115" s="277"/>
      <c r="H115" s="277"/>
    </row>
    <row r="116" spans="1:8" ht="12.75">
      <c r="A116" s="105"/>
      <c r="B116" s="105"/>
      <c r="C116" s="105"/>
      <c r="D116" s="105"/>
      <c r="E116" s="105"/>
      <c r="F116" s="277"/>
      <c r="G116" s="277"/>
      <c r="H116" s="277"/>
    </row>
    <row r="117" spans="1:8" ht="12.75">
      <c r="A117" s="105"/>
      <c r="B117" s="105"/>
      <c r="C117" s="105"/>
      <c r="D117" s="105"/>
      <c r="E117" s="105"/>
      <c r="F117" s="277"/>
      <c r="G117" s="277"/>
      <c r="H117" s="277"/>
    </row>
    <row r="118" spans="1:8" ht="12.75">
      <c r="A118" s="105"/>
      <c r="B118" s="105"/>
      <c r="C118" s="105"/>
      <c r="D118" s="105"/>
      <c r="E118" s="105"/>
      <c r="F118" s="277"/>
      <c r="G118" s="277"/>
      <c r="H118" s="277"/>
    </row>
    <row r="119" spans="1:8" ht="12.75">
      <c r="A119" s="105"/>
      <c r="B119" s="105"/>
      <c r="C119" s="105"/>
      <c r="D119" s="105"/>
      <c r="E119" s="105"/>
      <c r="F119" s="277"/>
      <c r="G119" s="277"/>
      <c r="H119" s="277"/>
    </row>
    <row r="120" spans="1:8" ht="12.75">
      <c r="A120" s="105"/>
      <c r="B120" s="105"/>
      <c r="C120" s="105"/>
      <c r="D120" s="105"/>
      <c r="E120" s="105"/>
      <c r="F120" s="277"/>
      <c r="G120" s="277"/>
      <c r="H120" s="277"/>
    </row>
    <row r="121" spans="1:8" ht="12.75">
      <c r="A121" s="105"/>
      <c r="B121" s="105"/>
      <c r="C121" s="105"/>
      <c r="D121" s="105"/>
      <c r="E121" s="105"/>
      <c r="F121" s="277"/>
      <c r="G121" s="277"/>
      <c r="H121" s="277"/>
    </row>
    <row r="122" spans="1:8" ht="12.75">
      <c r="A122" s="105"/>
      <c r="B122" s="105"/>
      <c r="C122" s="105"/>
      <c r="D122" s="105"/>
      <c r="E122" s="105"/>
      <c r="F122" s="277"/>
      <c r="G122" s="277"/>
      <c r="H122" s="277"/>
    </row>
    <row r="123" spans="1:8" ht="12.75">
      <c r="A123" s="105"/>
      <c r="B123" s="105"/>
      <c r="C123" s="105"/>
      <c r="D123" s="105"/>
      <c r="E123" s="105"/>
      <c r="F123" s="277"/>
      <c r="G123" s="277"/>
      <c r="H123" s="277"/>
    </row>
    <row r="124" spans="1:8" ht="12.75">
      <c r="A124" s="105"/>
      <c r="B124" s="105"/>
      <c r="C124" s="105"/>
      <c r="D124" s="105"/>
      <c r="E124" s="105"/>
      <c r="F124" s="277"/>
      <c r="G124" s="277"/>
      <c r="H124" s="277"/>
    </row>
    <row r="125" spans="1:8" ht="12.75">
      <c r="A125" s="105"/>
      <c r="B125" s="105"/>
      <c r="C125" s="105"/>
      <c r="D125" s="105"/>
      <c r="E125" s="105"/>
      <c r="F125" s="277"/>
      <c r="G125" s="277"/>
      <c r="H125" s="277"/>
    </row>
    <row r="126" spans="1:8" ht="12.75">
      <c r="A126" s="105"/>
      <c r="B126" s="105"/>
      <c r="C126" s="105"/>
      <c r="D126" s="105"/>
      <c r="E126" s="105"/>
      <c r="F126" s="277"/>
      <c r="G126" s="277"/>
      <c r="H126" s="277"/>
    </row>
    <row r="127" spans="1:8" ht="12.75">
      <c r="A127" s="105"/>
      <c r="B127" s="105"/>
      <c r="C127" s="105"/>
      <c r="D127" s="105"/>
      <c r="E127" s="105"/>
      <c r="F127" s="277"/>
      <c r="G127" s="277"/>
      <c r="H127" s="277"/>
    </row>
    <row r="128" spans="1:8" ht="12.75">
      <c r="A128" s="105"/>
      <c r="B128" s="105"/>
      <c r="C128" s="105"/>
      <c r="D128" s="105"/>
      <c r="E128" s="105"/>
      <c r="F128" s="277"/>
      <c r="G128" s="277"/>
      <c r="H128" s="277"/>
    </row>
    <row r="129" spans="1:8" ht="12.75">
      <c r="A129" s="105"/>
      <c r="B129" s="105"/>
      <c r="C129" s="105"/>
      <c r="D129" s="105"/>
      <c r="E129" s="105"/>
      <c r="F129" s="277"/>
      <c r="G129" s="277"/>
      <c r="H129" s="277"/>
    </row>
    <row r="130" spans="1:8" ht="12.75">
      <c r="A130" s="105"/>
      <c r="B130" s="105"/>
      <c r="C130" s="105"/>
      <c r="D130" s="105"/>
      <c r="E130" s="105"/>
      <c r="F130" s="277"/>
      <c r="G130" s="277"/>
      <c r="H130" s="277"/>
    </row>
    <row r="131" spans="1:8" ht="12.75">
      <c r="A131" s="105"/>
      <c r="B131" s="105"/>
      <c r="C131" s="105"/>
      <c r="D131" s="105"/>
      <c r="E131" s="105"/>
      <c r="F131" s="277"/>
      <c r="G131" s="277"/>
      <c r="H131" s="277"/>
    </row>
    <row r="132" spans="1:8" ht="12.75">
      <c r="A132" s="105"/>
      <c r="B132" s="105"/>
      <c r="C132" s="105"/>
      <c r="D132" s="105"/>
      <c r="E132" s="105"/>
      <c r="F132" s="277"/>
      <c r="G132" s="277"/>
      <c r="H132" s="277"/>
    </row>
    <row r="133" spans="1:8" ht="12.75">
      <c r="A133" s="105"/>
      <c r="B133" s="105"/>
      <c r="C133" s="105"/>
      <c r="D133" s="105"/>
      <c r="E133" s="105"/>
      <c r="F133" s="277"/>
      <c r="G133" s="277"/>
      <c r="H133" s="277"/>
    </row>
    <row r="134" spans="1:8" ht="12.75">
      <c r="A134" s="105"/>
      <c r="B134" s="105"/>
      <c r="C134" s="105"/>
      <c r="D134" s="105"/>
      <c r="E134" s="105"/>
      <c r="F134" s="277"/>
      <c r="G134" s="277"/>
      <c r="H134" s="277"/>
    </row>
    <row r="135" spans="1:8" ht="12.75">
      <c r="A135" s="105"/>
      <c r="B135" s="105"/>
      <c r="C135" s="105"/>
      <c r="D135" s="105"/>
      <c r="E135" s="105"/>
      <c r="F135" s="277"/>
      <c r="G135" s="277"/>
      <c r="H135" s="277"/>
    </row>
    <row r="136" spans="1:8" ht="12.75">
      <c r="A136" s="105"/>
      <c r="B136" s="105"/>
      <c r="C136" s="105"/>
      <c r="D136" s="105"/>
      <c r="E136" s="105"/>
      <c r="F136" s="277"/>
      <c r="G136" s="277"/>
      <c r="H136" s="277"/>
    </row>
    <row r="137" spans="1:8" ht="12.75">
      <c r="A137" s="105"/>
      <c r="B137" s="105"/>
      <c r="C137" s="105"/>
      <c r="D137" s="105"/>
      <c r="E137" s="105"/>
      <c r="F137" s="277"/>
      <c r="G137" s="277"/>
      <c r="H137" s="277"/>
    </row>
    <row r="138" spans="1:8" ht="12.75">
      <c r="A138" s="105"/>
      <c r="B138" s="105"/>
      <c r="C138" s="105"/>
      <c r="D138" s="105"/>
      <c r="E138" s="105"/>
      <c r="F138" s="277"/>
      <c r="G138" s="277"/>
      <c r="H138" s="277"/>
    </row>
    <row r="139" spans="1:8" ht="12.75">
      <c r="A139" s="105"/>
      <c r="B139" s="105"/>
      <c r="C139" s="105"/>
      <c r="D139" s="105"/>
      <c r="E139" s="105"/>
      <c r="F139" s="277"/>
      <c r="G139" s="277"/>
      <c r="H139" s="277"/>
    </row>
    <row r="140" spans="1:8" ht="12.75">
      <c r="A140" s="105"/>
      <c r="B140" s="105"/>
      <c r="C140" s="105"/>
      <c r="D140" s="105"/>
      <c r="E140" s="105"/>
      <c r="F140" s="277"/>
      <c r="G140" s="277"/>
      <c r="H140" s="277"/>
    </row>
    <row r="141" spans="1:8" ht="12.75">
      <c r="A141" s="105"/>
      <c r="B141" s="105"/>
      <c r="C141" s="105"/>
      <c r="D141" s="105"/>
      <c r="E141" s="105"/>
      <c r="F141" s="277"/>
      <c r="G141" s="277"/>
      <c r="H141" s="277"/>
    </row>
    <row r="142" spans="1:8" ht="12.75">
      <c r="A142" s="105"/>
      <c r="B142" s="105"/>
      <c r="C142" s="105"/>
      <c r="D142" s="105"/>
      <c r="E142" s="105"/>
      <c r="F142" s="277"/>
      <c r="G142" s="277"/>
      <c r="H142" s="277"/>
    </row>
    <row r="143" spans="1:8" ht="12.75">
      <c r="A143" s="105"/>
      <c r="B143" s="105"/>
      <c r="C143" s="105"/>
      <c r="D143" s="105"/>
      <c r="E143" s="105"/>
      <c r="F143" s="277"/>
      <c r="G143" s="277"/>
      <c r="H143" s="277"/>
    </row>
    <row r="144" spans="1:8" ht="12.75">
      <c r="A144" s="105"/>
      <c r="B144" s="105"/>
      <c r="C144" s="105"/>
      <c r="D144" s="105"/>
      <c r="E144" s="105"/>
      <c r="F144" s="277"/>
      <c r="G144" s="277"/>
      <c r="H144" s="277"/>
    </row>
    <row r="145" spans="1:8" ht="12.75">
      <c r="A145" s="105"/>
      <c r="B145" s="105"/>
      <c r="C145" s="105"/>
      <c r="D145" s="105"/>
      <c r="E145" s="105"/>
      <c r="F145" s="277"/>
      <c r="G145" s="277"/>
      <c r="H145" s="277"/>
    </row>
    <row r="146" spans="1:8" ht="12.75">
      <c r="A146" s="105"/>
      <c r="B146" s="105"/>
      <c r="C146" s="105"/>
      <c r="D146" s="105"/>
      <c r="E146" s="105"/>
      <c r="F146" s="277"/>
      <c r="G146" s="277"/>
      <c r="H146" s="277"/>
    </row>
    <row r="147" spans="1:8" ht="12.75">
      <c r="A147" s="105"/>
      <c r="B147" s="105"/>
      <c r="C147" s="105"/>
      <c r="D147" s="105"/>
      <c r="E147" s="105"/>
      <c r="F147" s="277"/>
      <c r="G147" s="277"/>
      <c r="H147" s="277"/>
    </row>
    <row r="148" spans="1:8" ht="12.75">
      <c r="A148" s="105"/>
      <c r="B148" s="105"/>
      <c r="C148" s="105"/>
      <c r="D148" s="105"/>
      <c r="E148" s="105"/>
      <c r="F148" s="277"/>
      <c r="G148" s="277"/>
      <c r="H148" s="277"/>
    </row>
    <row r="149" spans="1:8" ht="12.75">
      <c r="A149" s="105"/>
      <c r="B149" s="105"/>
      <c r="C149" s="105"/>
      <c r="D149" s="105"/>
      <c r="E149" s="105"/>
      <c r="F149" s="277"/>
      <c r="G149" s="277"/>
      <c r="H149" s="277"/>
    </row>
    <row r="150" spans="1:8" ht="12.75">
      <c r="A150" s="105"/>
      <c r="B150" s="105"/>
      <c r="C150" s="105"/>
      <c r="D150" s="105"/>
      <c r="E150" s="105"/>
      <c r="F150" s="277"/>
      <c r="G150" s="277"/>
      <c r="H150" s="277"/>
    </row>
    <row r="151" spans="1:8" ht="12.75">
      <c r="A151" s="105"/>
      <c r="B151" s="105"/>
      <c r="C151" s="105"/>
      <c r="D151" s="105"/>
      <c r="E151" s="105"/>
      <c r="F151" s="277"/>
      <c r="G151" s="277"/>
      <c r="H151" s="277"/>
    </row>
    <row r="152" spans="1:8" ht="12.75">
      <c r="A152" s="105"/>
      <c r="B152" s="105"/>
      <c r="C152" s="105"/>
      <c r="D152" s="105"/>
      <c r="E152" s="105"/>
      <c r="F152" s="277"/>
      <c r="G152" s="277"/>
      <c r="H152" s="277"/>
    </row>
    <row r="153" spans="1:8" ht="12.75">
      <c r="A153" s="105"/>
      <c r="B153" s="105"/>
      <c r="C153" s="105"/>
      <c r="D153" s="105"/>
      <c r="E153" s="105"/>
      <c r="F153" s="277"/>
      <c r="G153" s="277"/>
      <c r="H153" s="277"/>
    </row>
    <row r="154" spans="1:8" ht="12.75">
      <c r="A154" s="105"/>
      <c r="B154" s="105"/>
      <c r="C154" s="105"/>
      <c r="D154" s="105"/>
      <c r="E154" s="105"/>
      <c r="F154" s="277"/>
      <c r="G154" s="277"/>
      <c r="H154" s="277"/>
    </row>
    <row r="155" spans="1:8" ht="12.75">
      <c r="A155" s="105"/>
      <c r="B155" s="105"/>
      <c r="C155" s="105"/>
      <c r="D155" s="105"/>
      <c r="E155" s="105"/>
      <c r="F155" s="277"/>
      <c r="G155" s="277"/>
      <c r="H155" s="277"/>
    </row>
    <row r="156" spans="1:8" ht="12.75">
      <c r="A156" s="105"/>
      <c r="B156" s="105"/>
      <c r="C156" s="105"/>
      <c r="D156" s="105"/>
      <c r="E156" s="105"/>
      <c r="F156" s="277"/>
      <c r="G156" s="277"/>
      <c r="H156" s="277"/>
    </row>
    <row r="157" spans="1:8" ht="12.75">
      <c r="A157" s="105"/>
      <c r="B157" s="105"/>
      <c r="C157" s="105"/>
      <c r="D157" s="105"/>
      <c r="E157" s="105"/>
      <c r="F157" s="277"/>
      <c r="G157" s="277"/>
      <c r="H157" s="277"/>
    </row>
    <row r="158" spans="1:8" ht="12.75">
      <c r="A158" s="105"/>
      <c r="B158" s="105"/>
      <c r="C158" s="105"/>
      <c r="D158" s="105"/>
      <c r="E158" s="105"/>
      <c r="F158" s="277"/>
      <c r="G158" s="277"/>
      <c r="H158" s="277"/>
    </row>
    <row r="159" spans="1:8" ht="12.75">
      <c r="A159" s="105"/>
      <c r="B159" s="105"/>
      <c r="C159" s="105"/>
      <c r="D159" s="105"/>
      <c r="E159" s="105"/>
      <c r="F159" s="277"/>
      <c r="G159" s="277"/>
      <c r="H159" s="277"/>
    </row>
    <row r="160" spans="1:8" ht="12.75">
      <c r="A160" s="105"/>
      <c r="B160" s="105"/>
      <c r="C160" s="105"/>
      <c r="D160" s="105"/>
      <c r="E160" s="105"/>
      <c r="F160" s="277"/>
      <c r="G160" s="277"/>
      <c r="H160" s="277"/>
    </row>
    <row r="161" spans="1:8" ht="12.75">
      <c r="A161" s="105"/>
      <c r="B161" s="105"/>
      <c r="C161" s="105"/>
      <c r="D161" s="105"/>
      <c r="E161" s="105"/>
      <c r="F161" s="277"/>
      <c r="G161" s="277"/>
      <c r="H161" s="277"/>
    </row>
    <row r="162" spans="1:8" ht="12.75">
      <c r="A162" s="105"/>
      <c r="B162" s="105"/>
      <c r="C162" s="105"/>
      <c r="D162" s="105"/>
      <c r="E162" s="105"/>
      <c r="F162" s="277"/>
      <c r="G162" s="277"/>
      <c r="H162" s="277"/>
    </row>
    <row r="163" spans="1:8" ht="12.75">
      <c r="A163" s="105"/>
      <c r="B163" s="105"/>
      <c r="C163" s="105"/>
      <c r="D163" s="105"/>
      <c r="E163" s="105"/>
      <c r="F163" s="277"/>
      <c r="G163" s="277"/>
      <c r="H163" s="277"/>
    </row>
    <row r="164" spans="1:8" ht="12.75">
      <c r="A164" s="105"/>
      <c r="B164" s="105"/>
      <c r="C164" s="105"/>
      <c r="D164" s="105"/>
      <c r="E164" s="105"/>
      <c r="F164" s="277"/>
      <c r="G164" s="277"/>
      <c r="H164" s="277"/>
    </row>
    <row r="165" spans="1:8" ht="12.75">
      <c r="A165" s="105"/>
      <c r="B165" s="105"/>
      <c r="C165" s="105"/>
      <c r="D165" s="105"/>
      <c r="E165" s="105"/>
      <c r="F165" s="277"/>
      <c r="G165" s="277"/>
      <c r="H165" s="277"/>
    </row>
    <row r="166" spans="1:8" ht="12.75">
      <c r="A166" s="105"/>
      <c r="B166" s="105"/>
      <c r="C166" s="105"/>
      <c r="D166" s="105"/>
      <c r="E166" s="105"/>
      <c r="F166" s="277"/>
      <c r="G166" s="277"/>
      <c r="H166" s="277"/>
    </row>
    <row r="167" spans="1:8" ht="12.75">
      <c r="A167" s="105"/>
      <c r="B167" s="105"/>
      <c r="C167" s="105"/>
      <c r="D167" s="105"/>
      <c r="E167" s="105"/>
      <c r="F167" s="277"/>
      <c r="G167" s="277"/>
      <c r="H167" s="277"/>
    </row>
    <row r="168" spans="1:8" ht="12.75">
      <c r="A168" s="105"/>
      <c r="B168" s="105"/>
      <c r="C168" s="105"/>
      <c r="D168" s="105"/>
      <c r="E168" s="105"/>
      <c r="F168" s="277"/>
      <c r="G168" s="277"/>
      <c r="H168" s="277"/>
    </row>
    <row r="169" spans="1:8" ht="12.75">
      <c r="A169" s="105"/>
      <c r="B169" s="105"/>
      <c r="C169" s="105"/>
      <c r="D169" s="105"/>
      <c r="E169" s="105"/>
      <c r="F169" s="277"/>
      <c r="G169" s="277"/>
      <c r="H169" s="277"/>
    </row>
    <row r="170" spans="1:8" ht="12.75">
      <c r="A170" s="105"/>
      <c r="B170" s="105"/>
      <c r="C170" s="105"/>
      <c r="D170" s="105"/>
      <c r="E170" s="105"/>
      <c r="F170" s="277"/>
      <c r="G170" s="277"/>
      <c r="H170" s="277"/>
    </row>
    <row r="171" spans="1:8" ht="12.75">
      <c r="A171" s="105"/>
      <c r="B171" s="105"/>
      <c r="C171" s="105"/>
      <c r="D171" s="105"/>
      <c r="E171" s="105"/>
      <c r="F171" s="277"/>
      <c r="G171" s="277"/>
      <c r="H171" s="277"/>
    </row>
    <row r="172" spans="1:8" ht="12.75">
      <c r="A172" s="105"/>
      <c r="B172" s="105"/>
      <c r="C172" s="105"/>
      <c r="D172" s="105"/>
      <c r="E172" s="105"/>
      <c r="F172" s="277"/>
      <c r="G172" s="277"/>
      <c r="H172" s="277"/>
    </row>
    <row r="173" spans="1:8" ht="12.75">
      <c r="A173" s="105"/>
      <c r="B173" s="105"/>
      <c r="C173" s="105"/>
      <c r="D173" s="105"/>
      <c r="E173" s="105"/>
      <c r="F173" s="277"/>
      <c r="G173" s="277"/>
      <c r="H173" s="277"/>
    </row>
    <row r="174" spans="1:8" ht="12.75">
      <c r="A174" s="105"/>
      <c r="B174" s="105"/>
      <c r="C174" s="105"/>
      <c r="D174" s="105"/>
      <c r="E174" s="105"/>
      <c r="F174" s="277"/>
      <c r="G174" s="277"/>
      <c r="H174" s="277"/>
    </row>
    <row r="175" spans="1:8" ht="12.75">
      <c r="A175" s="105"/>
      <c r="B175" s="105"/>
      <c r="C175" s="105"/>
      <c r="D175" s="105"/>
      <c r="E175" s="105"/>
      <c r="F175" s="277"/>
      <c r="G175" s="277"/>
      <c r="H175" s="277"/>
    </row>
    <row r="176" spans="1:8" ht="12.75">
      <c r="A176" s="105"/>
      <c r="B176" s="105"/>
      <c r="C176" s="105"/>
      <c r="D176" s="105"/>
      <c r="E176" s="105"/>
      <c r="F176" s="277"/>
      <c r="G176" s="277"/>
      <c r="H176" s="277"/>
    </row>
    <row r="177" spans="1:8" ht="12.75">
      <c r="A177" s="105"/>
      <c r="B177" s="105"/>
      <c r="C177" s="105"/>
      <c r="D177" s="105"/>
      <c r="E177" s="105"/>
      <c r="F177" s="277"/>
      <c r="G177" s="277"/>
      <c r="H177" s="277"/>
    </row>
    <row r="178" spans="1:8" ht="12.75">
      <c r="A178" s="105"/>
      <c r="B178" s="105"/>
      <c r="C178" s="105"/>
      <c r="D178" s="105"/>
      <c r="E178" s="105"/>
      <c r="F178" s="277"/>
      <c r="G178" s="277"/>
      <c r="H178" s="277"/>
    </row>
    <row r="179" spans="1:8" ht="12.75">
      <c r="A179" s="105"/>
      <c r="B179" s="105"/>
      <c r="C179" s="105"/>
      <c r="D179" s="105"/>
      <c r="E179" s="105"/>
      <c r="F179" s="277"/>
      <c r="G179" s="277"/>
      <c r="H179" s="277"/>
    </row>
    <row r="180" spans="1:8" ht="12.75">
      <c r="A180" s="105"/>
      <c r="B180" s="105"/>
      <c r="C180" s="105"/>
      <c r="D180" s="105"/>
      <c r="E180" s="105"/>
      <c r="F180" s="277"/>
      <c r="G180" s="277"/>
      <c r="H180" s="277"/>
    </row>
    <row r="181" spans="1:8" ht="12.75">
      <c r="A181" s="105"/>
      <c r="B181" s="105"/>
      <c r="C181" s="105"/>
      <c r="D181" s="105"/>
      <c r="E181" s="105"/>
      <c r="F181" s="277"/>
      <c r="G181" s="277"/>
      <c r="H181" s="277"/>
    </row>
    <row r="182" spans="1:8" ht="12.75">
      <c r="A182" s="105"/>
      <c r="B182" s="105"/>
      <c r="C182" s="105"/>
      <c r="D182" s="105"/>
      <c r="E182" s="105"/>
      <c r="F182" s="277"/>
      <c r="G182" s="277"/>
      <c r="H182" s="277"/>
    </row>
    <row r="183" spans="1:8" ht="12.75">
      <c r="A183" s="105"/>
      <c r="B183" s="105"/>
      <c r="C183" s="105"/>
      <c r="D183" s="105"/>
      <c r="E183" s="105"/>
      <c r="F183" s="277"/>
      <c r="G183" s="277"/>
      <c r="H183" s="277"/>
    </row>
    <row r="184" spans="1:8" ht="12.75">
      <c r="A184" s="105"/>
      <c r="B184" s="105"/>
      <c r="C184" s="105"/>
      <c r="D184" s="105"/>
      <c r="E184" s="105"/>
      <c r="F184" s="277"/>
      <c r="G184" s="277"/>
      <c r="H184" s="277"/>
    </row>
    <row r="185" spans="1:8" ht="12.75">
      <c r="A185" s="105"/>
      <c r="B185" s="105"/>
      <c r="C185" s="105"/>
      <c r="D185" s="105"/>
      <c r="E185" s="105"/>
      <c r="F185" s="277"/>
      <c r="G185" s="277"/>
      <c r="H185" s="277"/>
    </row>
    <row r="186" spans="1:8" ht="12.75">
      <c r="A186" s="105"/>
      <c r="B186" s="105"/>
      <c r="C186" s="105"/>
      <c r="D186" s="105"/>
      <c r="E186" s="105"/>
      <c r="F186" s="277"/>
      <c r="G186" s="277"/>
      <c r="H186" s="277"/>
    </row>
    <row r="187" spans="1:8" ht="12.75">
      <c r="A187" s="105"/>
      <c r="B187" s="105"/>
      <c r="C187" s="105"/>
      <c r="D187" s="105"/>
      <c r="E187" s="105"/>
      <c r="F187" s="277"/>
      <c r="G187" s="277"/>
      <c r="H187" s="277"/>
    </row>
    <row r="188" spans="1:8" ht="12.75">
      <c r="A188" s="105"/>
      <c r="B188" s="105"/>
      <c r="C188" s="105"/>
      <c r="D188" s="105"/>
      <c r="E188" s="105"/>
      <c r="F188" s="277"/>
      <c r="G188" s="277"/>
      <c r="H188" s="277"/>
    </row>
    <row r="189" spans="1:8" ht="12.75">
      <c r="A189" s="105"/>
      <c r="B189" s="105"/>
      <c r="C189" s="105"/>
      <c r="D189" s="105"/>
      <c r="E189" s="105"/>
      <c r="F189" s="277"/>
      <c r="G189" s="277"/>
      <c r="H189" s="277"/>
    </row>
    <row r="190" spans="1:8" ht="12.75">
      <c r="A190" s="105"/>
      <c r="B190" s="105"/>
      <c r="C190" s="105"/>
      <c r="D190" s="105"/>
      <c r="E190" s="105"/>
      <c r="F190" s="277"/>
      <c r="G190" s="277"/>
      <c r="H190" s="277"/>
    </row>
    <row r="191" spans="1:8" ht="12.75">
      <c r="A191" s="105"/>
      <c r="B191" s="105"/>
      <c r="C191" s="105"/>
      <c r="D191" s="105"/>
      <c r="E191" s="105"/>
      <c r="F191" s="277"/>
      <c r="G191" s="277"/>
      <c r="H191" s="277"/>
    </row>
    <row r="192" spans="1:8" ht="12.75">
      <c r="A192" s="105"/>
      <c r="B192" s="105"/>
      <c r="C192" s="105"/>
      <c r="D192" s="105"/>
      <c r="E192" s="105"/>
      <c r="F192" s="277"/>
      <c r="G192" s="277"/>
      <c r="H192" s="277"/>
    </row>
    <row r="193" spans="1:8" ht="12.75">
      <c r="A193" s="105"/>
      <c r="B193" s="105"/>
      <c r="C193" s="105"/>
      <c r="D193" s="105"/>
      <c r="E193" s="105"/>
      <c r="F193" s="277"/>
      <c r="G193" s="277"/>
      <c r="H193" s="277"/>
    </row>
    <row r="194" spans="1:8" ht="12.75">
      <c r="A194" s="105"/>
      <c r="B194" s="105"/>
      <c r="C194" s="105"/>
      <c r="D194" s="105"/>
      <c r="E194" s="105"/>
      <c r="F194" s="277"/>
      <c r="G194" s="277"/>
      <c r="H194" s="277"/>
    </row>
    <row r="195" spans="1:8" ht="12.75">
      <c r="A195" s="105"/>
      <c r="B195" s="105"/>
      <c r="C195" s="105"/>
      <c r="D195" s="105"/>
      <c r="E195" s="105"/>
      <c r="F195" s="277"/>
      <c r="G195" s="277"/>
      <c r="H195" s="277"/>
    </row>
    <row r="196" spans="1:8" ht="12.75">
      <c r="A196" s="105"/>
      <c r="B196" s="105"/>
      <c r="C196" s="105"/>
      <c r="D196" s="105"/>
      <c r="E196" s="105"/>
      <c r="F196" s="277"/>
      <c r="G196" s="277"/>
      <c r="H196" s="277"/>
    </row>
    <row r="197" spans="1:8" ht="12.75">
      <c r="A197" s="105"/>
      <c r="B197" s="105"/>
      <c r="C197" s="105"/>
      <c r="D197" s="105"/>
      <c r="E197" s="105"/>
      <c r="F197" s="277"/>
      <c r="G197" s="277"/>
      <c r="H197" s="277"/>
    </row>
    <row r="198" spans="1:8" ht="12.75">
      <c r="A198" s="105"/>
      <c r="B198" s="105"/>
      <c r="C198" s="105"/>
      <c r="D198" s="105"/>
      <c r="E198" s="105"/>
      <c r="F198" s="277"/>
      <c r="G198" s="277"/>
      <c r="H198" s="277"/>
    </row>
  </sheetData>
  <sheetProtection/>
  <mergeCells count="24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J5:J6"/>
    <mergeCell ref="B7:E7"/>
    <mergeCell ref="C8:E8"/>
    <mergeCell ref="D9:E9"/>
    <mergeCell ref="D18:E18"/>
    <mergeCell ref="D33:E33"/>
    <mergeCell ref="C68:E68"/>
    <mergeCell ref="C69:E69"/>
    <mergeCell ref="D35:E35"/>
    <mergeCell ref="C46:E46"/>
    <mergeCell ref="D47:E47"/>
    <mergeCell ref="D51:E51"/>
    <mergeCell ref="C52:E52"/>
    <mergeCell ref="C67:E67"/>
  </mergeCells>
  <printOptions horizontalCentered="1"/>
  <pageMargins left="0.23611111111111113" right="0.23611111111111113" top="0.5902777777777778" bottom="0.39375" header="0.5118055555555556" footer="0.5118055555555556"/>
  <pageSetup fitToHeight="1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124" zoomScaleNormal="124" zoomScalePageLayoutView="0" workbookViewId="0" topLeftCell="A10">
      <selection activeCell="G1" sqref="G1"/>
    </sheetView>
  </sheetViews>
  <sheetFormatPr defaultColWidth="11.57421875" defaultRowHeight="12.75"/>
  <cols>
    <col min="1" max="1" width="3.00390625" style="224" customWidth="1"/>
    <col min="2" max="2" width="7.421875" style="224" customWidth="1"/>
    <col min="3" max="3" width="6.7109375" style="224" customWidth="1"/>
    <col min="4" max="4" width="7.00390625" style="224" customWidth="1"/>
    <col min="5" max="5" width="31.7109375" style="224" customWidth="1"/>
    <col min="6" max="6" width="11.140625" style="267" customWidth="1"/>
    <col min="7" max="7" width="10.28125" style="267" customWidth="1"/>
    <col min="8" max="8" width="11.140625" style="267" customWidth="1"/>
    <col min="9" max="9" width="9.7109375" style="267" customWidth="1"/>
    <col min="10" max="10" width="11.140625" style="267" customWidth="1"/>
  </cols>
  <sheetData>
    <row r="1" spans="1:10" ht="20.25" customHeight="1">
      <c r="A1" s="409" t="s">
        <v>706</v>
      </c>
      <c r="B1" s="409"/>
      <c r="C1" s="409"/>
      <c r="D1" s="409"/>
      <c r="E1" s="409"/>
      <c r="F1" s="409"/>
      <c r="G1" s="158" t="s">
        <v>188</v>
      </c>
      <c r="H1"/>
      <c r="I1"/>
      <c r="J1"/>
    </row>
    <row r="2" spans="1:10" ht="12.75">
      <c r="A2" s="105"/>
      <c r="B2" s="105"/>
      <c r="C2" s="105"/>
      <c r="D2" s="105"/>
      <c r="E2" s="105"/>
      <c r="F2" s="269"/>
      <c r="G2" s="269"/>
      <c r="H2" s="269"/>
      <c r="I2" s="269"/>
      <c r="J2" s="269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400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400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8.25" customHeight="1">
      <c r="A6" s="399"/>
      <c r="B6" s="400"/>
      <c r="C6" s="400"/>
      <c r="D6" s="401"/>
      <c r="E6" s="401"/>
      <c r="F6" s="393"/>
      <c r="G6" s="393"/>
      <c r="H6" s="393"/>
      <c r="I6" s="393"/>
      <c r="J6" s="393"/>
    </row>
    <row r="7" spans="1:10" ht="21.75" customHeight="1">
      <c r="A7" s="278"/>
      <c r="B7" s="432" t="s">
        <v>707</v>
      </c>
      <c r="C7" s="432"/>
      <c r="D7" s="432"/>
      <c r="E7" s="432"/>
      <c r="F7" s="293">
        <f>F8</f>
        <v>60</v>
      </c>
      <c r="G7" s="293">
        <f>G8</f>
        <v>0</v>
      </c>
      <c r="H7" s="293">
        <f>H8</f>
        <v>60</v>
      </c>
      <c r="I7" s="293">
        <f>I8</f>
        <v>50</v>
      </c>
      <c r="J7" s="293">
        <f>J8</f>
        <v>110</v>
      </c>
    </row>
    <row r="8" spans="1:10" ht="12.75">
      <c r="A8" s="294" t="s">
        <v>83</v>
      </c>
      <c r="B8" s="295" t="s">
        <v>84</v>
      </c>
      <c r="C8" s="417" t="s">
        <v>85</v>
      </c>
      <c r="D8" s="417"/>
      <c r="E8" s="417"/>
      <c r="F8" s="296">
        <f>SUM(F9+F11)</f>
        <v>60</v>
      </c>
      <c r="G8" s="296">
        <f>SUM(G9+G11)</f>
        <v>0</v>
      </c>
      <c r="H8" s="296">
        <f>SUM(H9+H11)</f>
        <v>60</v>
      </c>
      <c r="I8" s="296">
        <f>SUM(I9+I11)</f>
        <v>50</v>
      </c>
      <c r="J8" s="296">
        <f>SUM(J9+J11)</f>
        <v>110</v>
      </c>
    </row>
    <row r="9" spans="1:10" ht="12.75">
      <c r="A9" s="281" t="s">
        <v>86</v>
      </c>
      <c r="B9" s="143"/>
      <c r="C9" s="114" t="s">
        <v>708</v>
      </c>
      <c r="D9" s="396" t="s">
        <v>709</v>
      </c>
      <c r="E9" s="396"/>
      <c r="F9" s="124">
        <f>SUM(F10:F10)</f>
        <v>10</v>
      </c>
      <c r="G9" s="124">
        <f>SUM(G10:G10)</f>
        <v>0</v>
      </c>
      <c r="H9" s="124">
        <f>SUM(H10:H10)</f>
        <v>10</v>
      </c>
      <c r="I9" s="124">
        <f>SUM(I10:I10)</f>
        <v>0</v>
      </c>
      <c r="J9" s="124">
        <f>SUM(J10:J10)</f>
        <v>10</v>
      </c>
    </row>
    <row r="10" spans="1:10" ht="12.75">
      <c r="A10" s="281" t="s">
        <v>89</v>
      </c>
      <c r="B10" s="113"/>
      <c r="C10" s="131">
        <v>41</v>
      </c>
      <c r="D10" s="131">
        <v>632003</v>
      </c>
      <c r="E10" s="119" t="s">
        <v>710</v>
      </c>
      <c r="F10" s="129">
        <v>10</v>
      </c>
      <c r="G10" s="129">
        <v>0</v>
      </c>
      <c r="H10" s="129">
        <f>F10+G10</f>
        <v>10</v>
      </c>
      <c r="I10" s="129"/>
      <c r="J10" s="129">
        <f>H10+I10</f>
        <v>10</v>
      </c>
    </row>
    <row r="11" spans="1:10" ht="12.75">
      <c r="A11" s="281" t="s">
        <v>93</v>
      </c>
      <c r="B11" s="143"/>
      <c r="C11" s="114" t="s">
        <v>711</v>
      </c>
      <c r="D11" s="396" t="s">
        <v>712</v>
      </c>
      <c r="E11" s="396"/>
      <c r="F11" s="124">
        <f>SUM(F12)</f>
        <v>50</v>
      </c>
      <c r="G11" s="124">
        <f>SUM(G12)</f>
        <v>0</v>
      </c>
      <c r="H11" s="124">
        <f>SUM(H12)</f>
        <v>50</v>
      </c>
      <c r="I11" s="124">
        <f>SUM(I12)</f>
        <v>50</v>
      </c>
      <c r="J11" s="124">
        <f>SUM(J12)</f>
        <v>100</v>
      </c>
    </row>
    <row r="12" spans="1:10" ht="12.75">
      <c r="A12" s="281" t="s">
        <v>95</v>
      </c>
      <c r="B12" s="117"/>
      <c r="C12" s="131">
        <v>41</v>
      </c>
      <c r="D12" s="131">
        <v>633006</v>
      </c>
      <c r="E12" s="119" t="s">
        <v>713</v>
      </c>
      <c r="F12" s="129">
        <v>50</v>
      </c>
      <c r="G12" s="129"/>
      <c r="H12" s="129">
        <f>F12+G12</f>
        <v>50</v>
      </c>
      <c r="I12" s="129">
        <v>50</v>
      </c>
      <c r="J12" s="129">
        <f>H12+I12</f>
        <v>100</v>
      </c>
    </row>
    <row r="13" spans="1:10" ht="12.75">
      <c r="A13" s="105"/>
      <c r="B13" s="105"/>
      <c r="C13" s="105"/>
      <c r="D13" s="105"/>
      <c r="E13" s="105"/>
      <c r="F13" s="269"/>
      <c r="G13" s="269"/>
      <c r="H13" s="269"/>
      <c r="I13" s="269"/>
      <c r="J13" s="269"/>
    </row>
    <row r="14" spans="1:10" ht="12.75">
      <c r="A14" s="105"/>
      <c r="B14" s="105"/>
      <c r="C14" s="105"/>
      <c r="D14" s="105"/>
      <c r="E14" s="105"/>
      <c r="F14" s="269"/>
      <c r="G14" s="269"/>
      <c r="H14" s="269"/>
      <c r="I14" s="269"/>
      <c r="J14" s="269"/>
    </row>
    <row r="17" spans="1:10" ht="20.25">
      <c r="A17" s="409" t="s">
        <v>706</v>
      </c>
      <c r="B17" s="409"/>
      <c r="C17" s="409"/>
      <c r="D17" s="409"/>
      <c r="E17" s="409"/>
      <c r="F17" s="166" t="s">
        <v>296</v>
      </c>
      <c r="G17" s="166"/>
      <c r="H17" s="166"/>
      <c r="I17" s="166"/>
      <c r="J17" s="166"/>
    </row>
    <row r="18" spans="1:10" ht="12.75">
      <c r="A18" s="105"/>
      <c r="B18" s="105"/>
      <c r="C18" s="105"/>
      <c r="D18" s="105"/>
      <c r="E18" s="105"/>
      <c r="F18" s="269"/>
      <c r="G18" s="269"/>
      <c r="H18" s="269"/>
      <c r="I18" s="269"/>
      <c r="J18" s="269"/>
    </row>
    <row r="19" spans="1:10" ht="12.75" customHeight="1">
      <c r="A19" s="399"/>
      <c r="B19" s="400" t="s">
        <v>78</v>
      </c>
      <c r="C19" s="400"/>
      <c r="D19" s="401" t="s">
        <v>79</v>
      </c>
      <c r="E19" s="401"/>
      <c r="F19" s="411" t="s">
        <v>714</v>
      </c>
      <c r="G19" s="411"/>
      <c r="H19" s="411"/>
      <c r="I19" s="411"/>
      <c r="J19" s="411"/>
    </row>
    <row r="20" spans="1:10" ht="12.75">
      <c r="A20" s="399"/>
      <c r="B20" s="400"/>
      <c r="C20" s="400"/>
      <c r="D20" s="401"/>
      <c r="E20" s="401"/>
      <c r="F20" s="412" t="s">
        <v>81</v>
      </c>
      <c r="G20" s="412"/>
      <c r="H20" s="412"/>
      <c r="I20" s="412"/>
      <c r="J20" s="412"/>
    </row>
    <row r="21" spans="1:10" ht="12.75" customHeight="1">
      <c r="A21" s="399"/>
      <c r="B21" s="400"/>
      <c r="C21" s="400"/>
      <c r="D21" s="401"/>
      <c r="E21" s="401"/>
      <c r="F21" s="442">
        <v>2014</v>
      </c>
      <c r="G21" s="442" t="s">
        <v>38</v>
      </c>
      <c r="H21" s="442" t="s">
        <v>18</v>
      </c>
      <c r="I21" s="442" t="s">
        <v>19</v>
      </c>
      <c r="J21" s="442" t="s">
        <v>715</v>
      </c>
    </row>
    <row r="22" spans="1:10" ht="43.5" customHeight="1">
      <c r="A22" s="399"/>
      <c r="B22" s="400"/>
      <c r="C22" s="400"/>
      <c r="D22" s="401"/>
      <c r="E22" s="401"/>
      <c r="F22" s="442"/>
      <c r="G22" s="442"/>
      <c r="H22" s="442"/>
      <c r="I22" s="442"/>
      <c r="J22" s="442"/>
    </row>
    <row r="23" spans="1:10" ht="12.75" customHeight="1">
      <c r="A23" s="278"/>
      <c r="B23" s="440" t="s">
        <v>707</v>
      </c>
      <c r="C23" s="440"/>
      <c r="D23" s="440"/>
      <c r="E23" s="440"/>
      <c r="F23" s="297">
        <f>F24</f>
        <v>0</v>
      </c>
      <c r="G23" s="297">
        <f>G24</f>
        <v>0</v>
      </c>
      <c r="H23" s="297">
        <f>H24</f>
        <v>0</v>
      </c>
      <c r="I23" s="297">
        <f>I24</f>
        <v>0</v>
      </c>
      <c r="J23" s="297">
        <f>J24</f>
        <v>0</v>
      </c>
    </row>
    <row r="24" spans="1:10" ht="12.75">
      <c r="A24" s="294" t="s">
        <v>83</v>
      </c>
      <c r="B24" s="295" t="s">
        <v>84</v>
      </c>
      <c r="C24" s="441" t="s">
        <v>85</v>
      </c>
      <c r="D24" s="441"/>
      <c r="E24" s="441"/>
      <c r="F24" s="148">
        <f>SUM(F25+F27)</f>
        <v>0</v>
      </c>
      <c r="G24" s="148">
        <f>SUM(G25+G27)</f>
        <v>0</v>
      </c>
      <c r="H24" s="148">
        <f>SUM(H25+H27)</f>
        <v>0</v>
      </c>
      <c r="I24" s="148">
        <f>SUM(I25+I27)</f>
        <v>0</v>
      </c>
      <c r="J24" s="148">
        <f>SUM(J25+J27)</f>
        <v>0</v>
      </c>
    </row>
    <row r="25" spans="1:10" ht="12.75">
      <c r="A25" s="294" t="s">
        <v>86</v>
      </c>
      <c r="B25" s="143"/>
      <c r="C25" s="114" t="s">
        <v>708</v>
      </c>
      <c r="D25" s="404" t="s">
        <v>709</v>
      </c>
      <c r="E25" s="404"/>
      <c r="F25" s="235">
        <f>SUM(F26)</f>
        <v>0</v>
      </c>
      <c r="G25" s="235">
        <f>SUM(G26)</f>
        <v>0</v>
      </c>
      <c r="H25" s="235">
        <f>SUM(H26)</f>
        <v>0</v>
      </c>
      <c r="I25" s="235">
        <f>SUM(I26)</f>
        <v>0</v>
      </c>
      <c r="J25" s="235">
        <f>SUM(J26)</f>
        <v>0</v>
      </c>
    </row>
    <row r="26" spans="1:10" ht="12.75">
      <c r="A26" s="294" t="s">
        <v>89</v>
      </c>
      <c r="B26" s="113"/>
      <c r="C26" s="117" t="s">
        <v>169</v>
      </c>
      <c r="D26" s="131">
        <v>711001</v>
      </c>
      <c r="E26" s="117" t="s">
        <v>716</v>
      </c>
      <c r="F26" s="241">
        <v>0</v>
      </c>
      <c r="G26" s="241">
        <v>0</v>
      </c>
      <c r="H26" s="241">
        <f>F26+G26</f>
        <v>0</v>
      </c>
      <c r="I26" s="241"/>
      <c r="J26" s="241">
        <f>H26+I26</f>
        <v>0</v>
      </c>
    </row>
    <row r="27" spans="1:10" ht="12.75">
      <c r="A27" s="294" t="s">
        <v>91</v>
      </c>
      <c r="B27" s="143"/>
      <c r="C27" s="114" t="s">
        <v>717</v>
      </c>
      <c r="D27" s="404" t="s">
        <v>718</v>
      </c>
      <c r="E27" s="404"/>
      <c r="F27" s="235">
        <f>SUM(F28)</f>
        <v>0</v>
      </c>
      <c r="G27" s="235">
        <f>SUM(G28)</f>
        <v>0</v>
      </c>
      <c r="H27" s="235">
        <f>SUM(H28)</f>
        <v>0</v>
      </c>
      <c r="I27" s="235">
        <f>SUM(I28)</f>
        <v>0</v>
      </c>
      <c r="J27" s="235">
        <f>SUM(J28)</f>
        <v>0</v>
      </c>
    </row>
    <row r="28" spans="1:10" ht="12.75">
      <c r="A28" s="294" t="s">
        <v>93</v>
      </c>
      <c r="B28" s="155"/>
      <c r="C28" s="155" t="s">
        <v>169</v>
      </c>
      <c r="D28" s="164">
        <v>716</v>
      </c>
      <c r="E28" s="298" t="s">
        <v>719</v>
      </c>
      <c r="F28" s="299"/>
      <c r="G28" s="299">
        <v>0</v>
      </c>
      <c r="H28" s="299">
        <f>F28+G28</f>
        <v>0</v>
      </c>
      <c r="I28" s="299"/>
      <c r="J28" s="299">
        <f>H28+I28</f>
        <v>0</v>
      </c>
    </row>
  </sheetData>
  <sheetProtection/>
  <mergeCells count="30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J5:J6"/>
    <mergeCell ref="B7:E7"/>
    <mergeCell ref="C8:E8"/>
    <mergeCell ref="D9:E9"/>
    <mergeCell ref="D11:E11"/>
    <mergeCell ref="A17:E17"/>
    <mergeCell ref="F19:J19"/>
    <mergeCell ref="F20:J20"/>
    <mergeCell ref="F21:F22"/>
    <mergeCell ref="G21:G22"/>
    <mergeCell ref="H21:H22"/>
    <mergeCell ref="I21:I22"/>
    <mergeCell ref="J21:J22"/>
    <mergeCell ref="B23:E23"/>
    <mergeCell ref="C24:E24"/>
    <mergeCell ref="D25:E25"/>
    <mergeCell ref="D27:E27"/>
    <mergeCell ref="A19:A22"/>
    <mergeCell ref="B19:C22"/>
    <mergeCell ref="D19:E22"/>
  </mergeCells>
  <printOptions horizontalCentered="1"/>
  <pageMargins left="0.23611111111111113" right="0.23611111111111113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zoomScale="124" zoomScaleNormal="124" zoomScalePageLayoutView="0" workbookViewId="0" topLeftCell="A1">
      <selection activeCell="I10" sqref="I10"/>
    </sheetView>
  </sheetViews>
  <sheetFormatPr defaultColWidth="11.57421875" defaultRowHeight="12.75"/>
  <cols>
    <col min="1" max="1" width="5.00390625" style="0" customWidth="1"/>
    <col min="2" max="2" width="0" style="0" hidden="1" customWidth="1"/>
    <col min="3" max="3" width="0.13671875" style="0" customWidth="1"/>
    <col min="4" max="4" width="8.140625" style="0" customWidth="1"/>
    <col min="5" max="5" width="45.7109375" style="0" customWidth="1"/>
    <col min="6" max="6" width="11.140625" style="228" customWidth="1"/>
    <col min="7" max="7" width="11.00390625" style="228" customWidth="1"/>
    <col min="8" max="8" width="11.7109375" style="228" customWidth="1"/>
    <col min="9" max="9" width="12.140625" style="0" customWidth="1"/>
  </cols>
  <sheetData>
    <row r="1" spans="1:8" ht="18" customHeight="1">
      <c r="A1" s="443" t="s">
        <v>29</v>
      </c>
      <c r="B1" s="443"/>
      <c r="C1" s="443"/>
      <c r="D1" s="443"/>
      <c r="E1" s="443"/>
      <c r="F1" s="300"/>
      <c r="G1" s="300"/>
      <c r="H1" s="300"/>
    </row>
    <row r="2" spans="1:10" ht="18" customHeight="1">
      <c r="A2" s="444"/>
      <c r="B2" s="445" t="s">
        <v>720</v>
      </c>
      <c r="C2" s="445" t="s">
        <v>721</v>
      </c>
      <c r="D2" s="445" t="s">
        <v>722</v>
      </c>
      <c r="E2" s="446" t="s">
        <v>723</v>
      </c>
      <c r="F2" s="403" t="s">
        <v>81</v>
      </c>
      <c r="G2" s="403"/>
      <c r="H2" s="403"/>
      <c r="I2" s="403"/>
      <c r="J2" s="403"/>
    </row>
    <row r="3" spans="1:10" ht="39" customHeight="1">
      <c r="A3" s="444"/>
      <c r="B3" s="445"/>
      <c r="C3" s="445"/>
      <c r="D3" s="445"/>
      <c r="E3" s="446"/>
      <c r="F3" s="301">
        <v>2014</v>
      </c>
      <c r="G3" s="301" t="s">
        <v>724</v>
      </c>
      <c r="H3" s="301" t="s">
        <v>18</v>
      </c>
      <c r="I3" s="301" t="s">
        <v>19</v>
      </c>
      <c r="J3" s="301" t="s">
        <v>20</v>
      </c>
    </row>
    <row r="4" spans="1:10" ht="12" customHeight="1">
      <c r="A4" s="220" t="s">
        <v>83</v>
      </c>
      <c r="B4" s="302">
        <v>200</v>
      </c>
      <c r="C4" s="302"/>
      <c r="D4" s="302">
        <v>200</v>
      </c>
      <c r="E4" s="303" t="s">
        <v>725</v>
      </c>
      <c r="F4" s="304">
        <f>SUM(F5+F12)</f>
        <v>503300</v>
      </c>
      <c r="G4" s="304">
        <f>SUM(G5+G12)</f>
        <v>0</v>
      </c>
      <c r="H4" s="304">
        <f>SUM(H5+H12)</f>
        <v>503300</v>
      </c>
      <c r="I4" s="304">
        <f>SUM(I5+I12)</f>
        <v>-246500</v>
      </c>
      <c r="J4" s="304">
        <f>SUM(J5+J12)</f>
        <v>256800</v>
      </c>
    </row>
    <row r="5" spans="1:10" ht="12" customHeight="1">
      <c r="A5" s="220" t="s">
        <v>86</v>
      </c>
      <c r="B5" s="305">
        <v>230</v>
      </c>
      <c r="C5" s="305"/>
      <c r="D5" s="305"/>
      <c r="E5" s="306" t="s">
        <v>726</v>
      </c>
      <c r="F5" s="307">
        <f>SUM(F6+F9)</f>
        <v>405000</v>
      </c>
      <c r="G5" s="307">
        <f>SUM(G6+G9)</f>
        <v>0</v>
      </c>
      <c r="H5" s="307">
        <f>SUM(H6+H9)</f>
        <v>405000</v>
      </c>
      <c r="I5" s="307">
        <f>SUM(I6+I9)</f>
        <v>-245000</v>
      </c>
      <c r="J5" s="307">
        <f>SUM(J6+J9)</f>
        <v>160000</v>
      </c>
    </row>
    <row r="6" spans="1:10" ht="12" customHeight="1">
      <c r="A6" s="220" t="s">
        <v>89</v>
      </c>
      <c r="B6" s="308"/>
      <c r="C6" s="308">
        <v>231</v>
      </c>
      <c r="D6" s="308"/>
      <c r="E6" s="309" t="s">
        <v>727</v>
      </c>
      <c r="F6" s="310">
        <f>F7+F8</f>
        <v>0</v>
      </c>
      <c r="G6" s="310">
        <f>G7+G8</f>
        <v>0</v>
      </c>
      <c r="H6" s="310">
        <f>H7+H8</f>
        <v>0</v>
      </c>
      <c r="I6" s="310">
        <f>I7+I8</f>
        <v>0</v>
      </c>
      <c r="J6" s="310">
        <f>J7+J8</f>
        <v>0</v>
      </c>
    </row>
    <row r="7" spans="1:10" ht="12" customHeight="1">
      <c r="A7" s="220" t="s">
        <v>91</v>
      </c>
      <c r="B7" s="311"/>
      <c r="C7" s="311"/>
      <c r="D7" s="311">
        <v>231</v>
      </c>
      <c r="E7" s="312" t="s">
        <v>728</v>
      </c>
      <c r="F7" s="121">
        <v>0</v>
      </c>
      <c r="G7" s="121"/>
      <c r="H7" s="121">
        <f>F7+G7</f>
        <v>0</v>
      </c>
      <c r="I7" s="121"/>
      <c r="J7" s="121">
        <f>H7+I7</f>
        <v>0</v>
      </c>
    </row>
    <row r="8" spans="1:10" ht="12" customHeight="1">
      <c r="A8" s="220" t="s">
        <v>93</v>
      </c>
      <c r="B8" s="311"/>
      <c r="C8" s="311"/>
      <c r="D8" s="311">
        <v>231</v>
      </c>
      <c r="E8" s="312" t="s">
        <v>729</v>
      </c>
      <c r="F8" s="121"/>
      <c r="G8" s="121"/>
      <c r="H8" s="121">
        <f>F8+G8</f>
        <v>0</v>
      </c>
      <c r="I8" s="121"/>
      <c r="J8" s="121">
        <f>H8+I8</f>
        <v>0</v>
      </c>
    </row>
    <row r="9" spans="1:10" ht="12" customHeight="1">
      <c r="A9" s="220" t="s">
        <v>95</v>
      </c>
      <c r="B9" s="308"/>
      <c r="C9" s="308">
        <v>233</v>
      </c>
      <c r="D9" s="308"/>
      <c r="E9" s="309" t="s">
        <v>730</v>
      </c>
      <c r="F9" s="313">
        <f>SUM(F10:F11)</f>
        <v>405000</v>
      </c>
      <c r="G9" s="313">
        <f>SUM(G10:G11)</f>
        <v>0</v>
      </c>
      <c r="H9" s="313">
        <f>SUM(H10:H11)</f>
        <v>405000</v>
      </c>
      <c r="I9" s="313">
        <f>SUM(I10:I11)</f>
        <v>-245000</v>
      </c>
      <c r="J9" s="313">
        <f>SUM(J10:J11)</f>
        <v>160000</v>
      </c>
    </row>
    <row r="10" spans="1:10" ht="12" customHeight="1">
      <c r="A10" s="220" t="s">
        <v>97</v>
      </c>
      <c r="B10" s="311"/>
      <c r="C10" s="311"/>
      <c r="D10" s="314">
        <v>232</v>
      </c>
      <c r="E10" s="312" t="s">
        <v>731</v>
      </c>
      <c r="F10" s="121">
        <v>380000</v>
      </c>
      <c r="G10" s="121"/>
      <c r="H10" s="121">
        <f>F10+G10</f>
        <v>380000</v>
      </c>
      <c r="I10" s="121">
        <v>-250000</v>
      </c>
      <c r="J10" s="121">
        <f>H10+I10</f>
        <v>130000</v>
      </c>
    </row>
    <row r="11" spans="1:10" ht="12" customHeight="1">
      <c r="A11" s="220" t="s">
        <v>99</v>
      </c>
      <c r="B11" s="311"/>
      <c r="C11" s="311"/>
      <c r="D11" s="314">
        <v>233001</v>
      </c>
      <c r="E11" s="312" t="s">
        <v>732</v>
      </c>
      <c r="F11" s="121">
        <v>25000</v>
      </c>
      <c r="G11" s="121"/>
      <c r="H11" s="121">
        <f>F11+G11</f>
        <v>25000</v>
      </c>
      <c r="I11" s="121">
        <v>5000</v>
      </c>
      <c r="J11" s="121">
        <f>H11+I11</f>
        <v>30000</v>
      </c>
    </row>
    <row r="12" spans="1:10" ht="12" customHeight="1">
      <c r="A12" s="220" t="s">
        <v>101</v>
      </c>
      <c r="B12" s="305">
        <v>300</v>
      </c>
      <c r="C12" s="305"/>
      <c r="D12" s="305"/>
      <c r="E12" s="306" t="s">
        <v>733</v>
      </c>
      <c r="F12" s="315">
        <f>SUM(F13)</f>
        <v>98300</v>
      </c>
      <c r="G12" s="315">
        <f>SUM(G13)</f>
        <v>0</v>
      </c>
      <c r="H12" s="315">
        <f>SUM(H13)</f>
        <v>98300</v>
      </c>
      <c r="I12" s="315">
        <f>SUM(I13)</f>
        <v>-1500</v>
      </c>
      <c r="J12" s="315">
        <f>SUM(J13)</f>
        <v>96800</v>
      </c>
    </row>
    <row r="13" spans="1:10" ht="12" customHeight="1">
      <c r="A13" s="220" t="s">
        <v>103</v>
      </c>
      <c r="B13" s="308"/>
      <c r="C13" s="308">
        <v>320</v>
      </c>
      <c r="D13" s="308"/>
      <c r="E13" s="309" t="s">
        <v>734</v>
      </c>
      <c r="F13" s="313">
        <f>SUM(F14:F19)</f>
        <v>98300</v>
      </c>
      <c r="G13" s="313">
        <f>SUM(G14:G19)</f>
        <v>0</v>
      </c>
      <c r="H13" s="313">
        <f>SUM(H14:H19)</f>
        <v>98300</v>
      </c>
      <c r="I13" s="313">
        <f>SUM(I14:I19)</f>
        <v>-1500</v>
      </c>
      <c r="J13" s="313">
        <f>SUM(J14:J19)</f>
        <v>96800</v>
      </c>
    </row>
    <row r="14" spans="1:10" ht="12" customHeight="1">
      <c r="A14" s="220" t="s">
        <v>154</v>
      </c>
      <c r="B14" s="311"/>
      <c r="C14" s="311">
        <v>321</v>
      </c>
      <c r="D14" s="311">
        <v>322001</v>
      </c>
      <c r="E14" s="312" t="s">
        <v>735</v>
      </c>
      <c r="F14" s="121">
        <v>5000</v>
      </c>
      <c r="G14" s="121"/>
      <c r="H14" s="121">
        <f aca="true" t="shared" si="0" ref="H14:H19">F14+G14</f>
        <v>5000</v>
      </c>
      <c r="I14" s="121"/>
      <c r="J14" s="121">
        <f aca="true" t="shared" si="1" ref="J14:J19">H14+I14</f>
        <v>5000</v>
      </c>
    </row>
    <row r="15" spans="1:10" ht="12" customHeight="1">
      <c r="A15" s="220" t="s">
        <v>155</v>
      </c>
      <c r="B15" s="311"/>
      <c r="C15" s="311"/>
      <c r="D15" s="311">
        <v>322008</v>
      </c>
      <c r="E15" s="180" t="s">
        <v>736</v>
      </c>
      <c r="F15" s="121"/>
      <c r="G15" s="121"/>
      <c r="H15" s="121">
        <f t="shared" si="0"/>
        <v>0</v>
      </c>
      <c r="I15" s="121"/>
      <c r="J15" s="121">
        <f t="shared" si="1"/>
        <v>0</v>
      </c>
    </row>
    <row r="16" spans="1:10" ht="12" customHeight="1">
      <c r="A16" s="220" t="s">
        <v>156</v>
      </c>
      <c r="B16" s="311"/>
      <c r="C16" s="311"/>
      <c r="D16" s="311">
        <v>322008</v>
      </c>
      <c r="E16" s="180" t="s">
        <v>737</v>
      </c>
      <c r="F16" s="121">
        <v>43300</v>
      </c>
      <c r="G16" s="121"/>
      <c r="H16" s="121">
        <f t="shared" si="0"/>
        <v>43300</v>
      </c>
      <c r="I16" s="121"/>
      <c r="J16" s="121">
        <f t="shared" si="1"/>
        <v>43300</v>
      </c>
    </row>
    <row r="17" spans="1:10" ht="12" customHeight="1">
      <c r="A17" s="220" t="s">
        <v>157</v>
      </c>
      <c r="B17" s="311"/>
      <c r="C17" s="311"/>
      <c r="D17" s="311">
        <v>322008</v>
      </c>
      <c r="E17" s="180" t="s">
        <v>738</v>
      </c>
      <c r="F17" s="121">
        <v>50000</v>
      </c>
      <c r="G17" s="121"/>
      <c r="H17" s="121">
        <f t="shared" si="0"/>
        <v>50000</v>
      </c>
      <c r="I17" s="121">
        <v>-6500</v>
      </c>
      <c r="J17" s="121">
        <f t="shared" si="1"/>
        <v>43500</v>
      </c>
    </row>
    <row r="18" spans="1:10" ht="12" customHeight="1">
      <c r="A18" s="220" t="s">
        <v>158</v>
      </c>
      <c r="B18" s="311"/>
      <c r="C18" s="311"/>
      <c r="D18" s="311">
        <v>322008</v>
      </c>
      <c r="E18" s="180" t="s">
        <v>739</v>
      </c>
      <c r="F18" s="121"/>
      <c r="G18" s="121"/>
      <c r="H18" s="121">
        <f t="shared" si="0"/>
        <v>0</v>
      </c>
      <c r="I18" s="121"/>
      <c r="J18" s="121">
        <f t="shared" si="1"/>
        <v>0</v>
      </c>
    </row>
    <row r="19" spans="1:10" ht="12" customHeight="1">
      <c r="A19" s="220" t="s">
        <v>159</v>
      </c>
      <c r="B19" s="311"/>
      <c r="C19" s="311"/>
      <c r="D19" s="311">
        <v>332</v>
      </c>
      <c r="E19" s="180" t="s">
        <v>740</v>
      </c>
      <c r="F19" s="121"/>
      <c r="G19" s="121"/>
      <c r="H19" s="121">
        <f t="shared" si="0"/>
        <v>0</v>
      </c>
      <c r="I19" s="121">
        <v>5000</v>
      </c>
      <c r="J19" s="121">
        <f t="shared" si="1"/>
        <v>5000</v>
      </c>
    </row>
    <row r="20" spans="1:8" ht="12.75">
      <c r="A20" s="143"/>
      <c r="B20" s="143"/>
      <c r="C20" s="143"/>
      <c r="D20" s="143"/>
      <c r="E20" s="143"/>
      <c r="F20" s="145"/>
      <c r="G20" s="145"/>
      <c r="H20" s="145"/>
    </row>
    <row r="21" spans="1:8" ht="12.75">
      <c r="A21" s="143"/>
      <c r="B21" s="143"/>
      <c r="C21" s="143"/>
      <c r="D21" s="143"/>
      <c r="E21" s="143"/>
      <c r="F21" s="145"/>
      <c r="G21" s="145"/>
      <c r="H21" s="145"/>
    </row>
    <row r="22" spans="1:8" ht="12.75">
      <c r="A22" s="143"/>
      <c r="B22" s="143"/>
      <c r="C22" s="143"/>
      <c r="D22" s="143"/>
      <c r="E22" s="143"/>
      <c r="F22" s="145"/>
      <c r="G22" s="145"/>
      <c r="H22" s="145"/>
    </row>
    <row r="23" spans="1:8" ht="12.75">
      <c r="A23" s="143"/>
      <c r="B23" s="143"/>
      <c r="C23" s="143"/>
      <c r="D23" s="143"/>
      <c r="E23" s="143"/>
      <c r="F23" s="145"/>
      <c r="G23" s="145"/>
      <c r="H23" s="145"/>
    </row>
    <row r="24" spans="1:8" ht="12.75">
      <c r="A24" s="143"/>
      <c r="B24" s="143"/>
      <c r="C24" s="143"/>
      <c r="D24" s="143"/>
      <c r="E24" s="143"/>
      <c r="F24" s="145"/>
      <c r="G24" s="145"/>
      <c r="H24" s="145"/>
    </row>
    <row r="25" spans="1:8" ht="12.75">
      <c r="A25" s="143"/>
      <c r="B25" s="143"/>
      <c r="C25" s="143"/>
      <c r="D25" s="143"/>
      <c r="E25" s="143"/>
      <c r="F25" s="145"/>
      <c r="G25" s="145"/>
      <c r="H25" s="145"/>
    </row>
    <row r="26" spans="1:8" ht="12.75">
      <c r="A26" s="143"/>
      <c r="B26" s="143"/>
      <c r="C26" s="143"/>
      <c r="D26" s="143"/>
      <c r="E26" s="143"/>
      <c r="F26" s="145"/>
      <c r="G26" s="145"/>
      <c r="H26" s="145"/>
    </row>
    <row r="27" spans="1:8" ht="12.75">
      <c r="A27" s="143"/>
      <c r="B27" s="143"/>
      <c r="C27" s="143"/>
      <c r="D27" s="143"/>
      <c r="E27" s="143"/>
      <c r="F27" s="145"/>
      <c r="G27" s="145"/>
      <c r="H27" s="145"/>
    </row>
    <row r="28" spans="1:8" ht="12.75">
      <c r="A28" s="143"/>
      <c r="B28" s="143"/>
      <c r="C28" s="143"/>
      <c r="D28" s="143"/>
      <c r="E28" s="143"/>
      <c r="F28" s="145"/>
      <c r="G28" s="145"/>
      <c r="H28" s="145"/>
    </row>
    <row r="29" spans="1:8" ht="12.75">
      <c r="A29" s="143"/>
      <c r="B29" s="143"/>
      <c r="C29" s="143"/>
      <c r="D29" s="143"/>
      <c r="E29" s="143"/>
      <c r="F29" s="145"/>
      <c r="G29" s="145"/>
      <c r="H29" s="145"/>
    </row>
    <row r="30" spans="1:8" ht="12.75">
      <c r="A30" s="143"/>
      <c r="B30" s="143"/>
      <c r="C30" s="143"/>
      <c r="D30" s="143"/>
      <c r="E30" s="143"/>
      <c r="F30" s="145"/>
      <c r="G30" s="145"/>
      <c r="H30" s="145"/>
    </row>
    <row r="31" spans="1:8" ht="12.75">
      <c r="A31" s="143"/>
      <c r="B31" s="143"/>
      <c r="C31" s="143"/>
      <c r="D31" s="143"/>
      <c r="E31" s="143"/>
      <c r="F31" s="145"/>
      <c r="G31" s="145"/>
      <c r="H31" s="145"/>
    </row>
    <row r="32" spans="1:8" ht="12.75">
      <c r="A32" s="143"/>
      <c r="B32" s="143"/>
      <c r="C32" s="143"/>
      <c r="D32" s="143"/>
      <c r="E32" s="143"/>
      <c r="F32" s="145"/>
      <c r="G32" s="145"/>
      <c r="H32" s="145"/>
    </row>
    <row r="33" spans="1:8" ht="12.75">
      <c r="A33" s="143"/>
      <c r="B33" s="143"/>
      <c r="C33" s="143"/>
      <c r="D33" s="143"/>
      <c r="E33" s="143"/>
      <c r="F33" s="145"/>
      <c r="G33" s="145"/>
      <c r="H33" s="145"/>
    </row>
    <row r="34" spans="1:8" ht="12.75">
      <c r="A34" s="143"/>
      <c r="B34" s="143"/>
      <c r="C34" s="143"/>
      <c r="D34" s="143"/>
      <c r="E34" s="143"/>
      <c r="F34" s="145"/>
      <c r="G34" s="145"/>
      <c r="H34" s="145"/>
    </row>
    <row r="35" spans="1:8" ht="12.75">
      <c r="A35" s="143"/>
      <c r="B35" s="143"/>
      <c r="C35" s="143"/>
      <c r="D35" s="143"/>
      <c r="E35" s="143"/>
      <c r="F35" s="145"/>
      <c r="G35" s="145"/>
      <c r="H35" s="145"/>
    </row>
    <row r="36" spans="1:8" ht="12.75">
      <c r="A36" s="143"/>
      <c r="B36" s="143"/>
      <c r="C36" s="143"/>
      <c r="D36" s="143"/>
      <c r="E36" s="143"/>
      <c r="F36" s="145"/>
      <c r="G36" s="145"/>
      <c r="H36" s="145"/>
    </row>
    <row r="37" spans="1:8" ht="12.75">
      <c r="A37" s="143"/>
      <c r="B37" s="143"/>
      <c r="C37" s="143"/>
      <c r="D37" s="143"/>
      <c r="E37" s="143"/>
      <c r="F37" s="145"/>
      <c r="G37" s="145"/>
      <c r="H37" s="145"/>
    </row>
    <row r="38" spans="1:8" ht="12.75">
      <c r="A38" s="143"/>
      <c r="B38" s="143"/>
      <c r="C38" s="143"/>
      <c r="D38" s="143"/>
      <c r="E38" s="143"/>
      <c r="F38" s="145"/>
      <c r="G38" s="145"/>
      <c r="H38" s="145"/>
    </row>
    <row r="39" spans="1:8" ht="12.75">
      <c r="A39" s="143"/>
      <c r="B39" s="143"/>
      <c r="C39" s="143"/>
      <c r="D39" s="143"/>
      <c r="E39" s="143"/>
      <c r="F39" s="145"/>
      <c r="G39" s="145"/>
      <c r="H39" s="145"/>
    </row>
    <row r="40" spans="1:8" ht="12.75">
      <c r="A40" s="143"/>
      <c r="B40" s="143"/>
      <c r="C40" s="143"/>
      <c r="D40" s="143"/>
      <c r="E40" s="143"/>
      <c r="F40" s="145"/>
      <c r="G40" s="145"/>
      <c r="H40" s="145"/>
    </row>
    <row r="41" spans="1:8" ht="12.75">
      <c r="A41" s="143"/>
      <c r="B41" s="143"/>
      <c r="C41" s="143"/>
      <c r="D41" s="143"/>
      <c r="E41" s="143"/>
      <c r="F41" s="145"/>
      <c r="G41" s="145"/>
      <c r="H41" s="145"/>
    </row>
    <row r="42" spans="1:8" ht="12.75">
      <c r="A42" s="143"/>
      <c r="B42" s="143"/>
      <c r="C42" s="143"/>
      <c r="D42" s="143"/>
      <c r="E42" s="143"/>
      <c r="F42" s="145"/>
      <c r="G42" s="145"/>
      <c r="H42" s="145"/>
    </row>
    <row r="43" spans="1:8" ht="12.75">
      <c r="A43" s="143"/>
      <c r="B43" s="143"/>
      <c r="C43" s="143"/>
      <c r="D43" s="143"/>
      <c r="E43" s="143"/>
      <c r="F43" s="145"/>
      <c r="G43" s="145"/>
      <c r="H43" s="145"/>
    </row>
    <row r="44" spans="1:8" ht="12.75">
      <c r="A44" s="143"/>
      <c r="B44" s="143"/>
      <c r="C44" s="143"/>
      <c r="D44" s="143"/>
      <c r="E44" s="143"/>
      <c r="F44" s="145"/>
      <c r="G44" s="145"/>
      <c r="H44" s="145"/>
    </row>
    <row r="45" spans="1:8" ht="12.75">
      <c r="A45" s="143"/>
      <c r="B45" s="143"/>
      <c r="C45" s="143"/>
      <c r="D45" s="143"/>
      <c r="E45" s="143"/>
      <c r="F45" s="145"/>
      <c r="G45" s="145"/>
      <c r="H45" s="145"/>
    </row>
    <row r="46" spans="1:8" ht="12.75">
      <c r="A46" s="143"/>
      <c r="B46" s="143"/>
      <c r="C46" s="143"/>
      <c r="D46" s="143"/>
      <c r="E46" s="143"/>
      <c r="F46" s="145"/>
      <c r="G46" s="145"/>
      <c r="H46" s="145"/>
    </row>
    <row r="47" spans="1:8" ht="12.75">
      <c r="A47" s="143"/>
      <c r="B47" s="143"/>
      <c r="C47" s="143"/>
      <c r="D47" s="143"/>
      <c r="E47" s="143"/>
      <c r="F47" s="145"/>
      <c r="G47" s="145"/>
      <c r="H47" s="145"/>
    </row>
    <row r="48" spans="1:8" ht="12.75">
      <c r="A48" s="143"/>
      <c r="B48" s="143"/>
      <c r="C48" s="143"/>
      <c r="D48" s="143"/>
      <c r="E48" s="143"/>
      <c r="F48" s="145"/>
      <c r="G48" s="145"/>
      <c r="H48" s="145"/>
    </row>
    <row r="49" spans="1:8" ht="12.75">
      <c r="A49" s="143"/>
      <c r="B49" s="143"/>
      <c r="C49" s="143"/>
      <c r="D49" s="143"/>
      <c r="E49" s="143"/>
      <c r="F49" s="145"/>
      <c r="G49" s="145"/>
      <c r="H49" s="145"/>
    </row>
    <row r="50" spans="1:8" ht="12.75">
      <c r="A50" s="143"/>
      <c r="B50" s="143"/>
      <c r="C50" s="143"/>
      <c r="D50" s="143"/>
      <c r="E50" s="143"/>
      <c r="F50" s="145"/>
      <c r="G50" s="145"/>
      <c r="H50" s="145"/>
    </row>
    <row r="51" spans="1:8" ht="12.75">
      <c r="A51" s="143"/>
      <c r="B51" s="143"/>
      <c r="C51" s="143"/>
      <c r="D51" s="143"/>
      <c r="E51" s="143"/>
      <c r="F51" s="145"/>
      <c r="G51" s="145"/>
      <c r="H51" s="145"/>
    </row>
    <row r="52" spans="1:8" ht="12.75">
      <c r="A52" s="143"/>
      <c r="B52" s="143"/>
      <c r="C52" s="143"/>
      <c r="D52" s="143"/>
      <c r="E52" s="143"/>
      <c r="F52" s="145"/>
      <c r="G52" s="145"/>
      <c r="H52" s="145"/>
    </row>
    <row r="53" spans="1:8" ht="12.75">
      <c r="A53" s="143"/>
      <c r="B53" s="143"/>
      <c r="C53" s="143"/>
      <c r="D53" s="143"/>
      <c r="E53" s="143"/>
      <c r="F53" s="145"/>
      <c r="G53" s="145"/>
      <c r="H53" s="145"/>
    </row>
    <row r="54" spans="1:8" ht="12.75">
      <c r="A54" s="143"/>
      <c r="B54" s="143"/>
      <c r="C54" s="143"/>
      <c r="D54" s="143"/>
      <c r="E54" s="143"/>
      <c r="F54" s="145"/>
      <c r="G54" s="145"/>
      <c r="H54" s="145"/>
    </row>
    <row r="55" spans="1:8" ht="12.75">
      <c r="A55" s="143"/>
      <c r="B55" s="143"/>
      <c r="C55" s="143"/>
      <c r="D55" s="143"/>
      <c r="E55" s="143"/>
      <c r="F55" s="145"/>
      <c r="G55" s="145"/>
      <c r="H55" s="145"/>
    </row>
    <row r="56" spans="1:8" ht="12.75">
      <c r="A56" s="143"/>
      <c r="B56" s="143"/>
      <c r="C56" s="143"/>
      <c r="D56" s="143"/>
      <c r="E56" s="143"/>
      <c r="F56" s="145"/>
      <c r="G56" s="145"/>
      <c r="H56" s="145"/>
    </row>
    <row r="57" spans="1:8" ht="12.75">
      <c r="A57" s="143"/>
      <c r="B57" s="143"/>
      <c r="C57" s="143"/>
      <c r="D57" s="143"/>
      <c r="E57" s="143"/>
      <c r="F57" s="145"/>
      <c r="G57" s="145"/>
      <c r="H57" s="145"/>
    </row>
    <row r="58" spans="1:8" ht="12.75">
      <c r="A58" s="143"/>
      <c r="B58" s="143"/>
      <c r="C58" s="143"/>
      <c r="D58" s="143"/>
      <c r="E58" s="143"/>
      <c r="F58" s="145"/>
      <c r="G58" s="145"/>
      <c r="H58" s="145"/>
    </row>
    <row r="59" spans="1:8" ht="12.75">
      <c r="A59" s="143"/>
      <c r="B59" s="143"/>
      <c r="C59" s="143"/>
      <c r="D59" s="143"/>
      <c r="E59" s="143"/>
      <c r="F59" s="145"/>
      <c r="G59" s="145"/>
      <c r="H59" s="145"/>
    </row>
    <row r="60" spans="1:8" ht="12.75">
      <c r="A60" s="143"/>
      <c r="B60" s="143"/>
      <c r="C60" s="143"/>
      <c r="D60" s="143"/>
      <c r="E60" s="143"/>
      <c r="F60" s="145"/>
      <c r="G60" s="145"/>
      <c r="H60" s="145"/>
    </row>
    <row r="61" spans="1:8" ht="12.75">
      <c r="A61" s="143"/>
      <c r="B61" s="143"/>
      <c r="C61" s="143"/>
      <c r="D61" s="143"/>
      <c r="E61" s="143"/>
      <c r="F61" s="145"/>
      <c r="G61" s="145"/>
      <c r="H61" s="145"/>
    </row>
    <row r="62" spans="1:8" ht="12.75">
      <c r="A62" s="143"/>
      <c r="B62" s="143"/>
      <c r="C62" s="143"/>
      <c r="D62" s="143"/>
      <c r="E62" s="143"/>
      <c r="F62" s="145"/>
      <c r="G62" s="145"/>
      <c r="H62" s="145"/>
    </row>
    <row r="63" spans="1:8" ht="12.75">
      <c r="A63" s="143"/>
      <c r="B63" s="143"/>
      <c r="C63" s="143"/>
      <c r="D63" s="143"/>
      <c r="E63" s="143"/>
      <c r="F63" s="145"/>
      <c r="G63" s="145"/>
      <c r="H63" s="145"/>
    </row>
    <row r="64" spans="1:8" ht="12.75">
      <c r="A64" s="143"/>
      <c r="B64" s="143"/>
      <c r="C64" s="143"/>
      <c r="D64" s="143"/>
      <c r="E64" s="143"/>
      <c r="F64" s="145"/>
      <c r="G64" s="145"/>
      <c r="H64" s="145"/>
    </row>
    <row r="65" spans="1:8" ht="12.75">
      <c r="A65" s="143"/>
      <c r="B65" s="143"/>
      <c r="C65" s="143"/>
      <c r="D65" s="143"/>
      <c r="E65" s="143"/>
      <c r="F65" s="145"/>
      <c r="G65" s="145"/>
      <c r="H65" s="145"/>
    </row>
    <row r="66" spans="1:8" ht="12.75">
      <c r="A66" s="143"/>
      <c r="B66" s="143"/>
      <c r="C66" s="143"/>
      <c r="D66" s="143"/>
      <c r="E66" s="143"/>
      <c r="F66" s="145"/>
      <c r="G66" s="145"/>
      <c r="H66" s="145"/>
    </row>
    <row r="67" spans="1:8" ht="12.75">
      <c r="A67" s="143"/>
      <c r="B67" s="143"/>
      <c r="C67" s="143"/>
      <c r="D67" s="143"/>
      <c r="E67" s="143"/>
      <c r="F67" s="145"/>
      <c r="G67" s="145"/>
      <c r="H67" s="145"/>
    </row>
    <row r="68" spans="1:8" ht="12.75">
      <c r="A68" s="143"/>
      <c r="B68" s="143"/>
      <c r="C68" s="143"/>
      <c r="D68" s="143"/>
      <c r="E68" s="143"/>
      <c r="F68" s="145"/>
      <c r="G68" s="145"/>
      <c r="H68" s="145"/>
    </row>
    <row r="69" spans="1:8" ht="12.75">
      <c r="A69" s="143"/>
      <c r="B69" s="143"/>
      <c r="C69" s="143"/>
      <c r="D69" s="143"/>
      <c r="E69" s="143"/>
      <c r="F69" s="145"/>
      <c r="G69" s="145"/>
      <c r="H69" s="145"/>
    </row>
    <row r="70" spans="1:8" ht="12.75">
      <c r="A70" s="143"/>
      <c r="B70" s="143"/>
      <c r="C70" s="143"/>
      <c r="D70" s="143"/>
      <c r="E70" s="143"/>
      <c r="F70" s="145"/>
      <c r="G70" s="145"/>
      <c r="H70" s="145"/>
    </row>
    <row r="71" spans="1:8" ht="12.75">
      <c r="A71" s="143"/>
      <c r="B71" s="143"/>
      <c r="C71" s="143"/>
      <c r="D71" s="143"/>
      <c r="E71" s="143"/>
      <c r="F71" s="145"/>
      <c r="G71" s="145"/>
      <c r="H71" s="145"/>
    </row>
    <row r="72" spans="1:8" ht="12.75">
      <c r="A72" s="143"/>
      <c r="B72" s="143"/>
      <c r="C72" s="143"/>
      <c r="D72" s="143"/>
      <c r="E72" s="143"/>
      <c r="F72" s="145"/>
      <c r="G72" s="145"/>
      <c r="H72" s="145"/>
    </row>
    <row r="73" spans="1:8" ht="12.75">
      <c r="A73" s="143"/>
      <c r="B73" s="143"/>
      <c r="C73" s="143"/>
      <c r="D73" s="143"/>
      <c r="E73" s="143"/>
      <c r="F73" s="145"/>
      <c r="G73" s="145"/>
      <c r="H73" s="145"/>
    </row>
    <row r="74" spans="1:8" ht="12.75">
      <c r="A74" s="143"/>
      <c r="B74" s="143"/>
      <c r="C74" s="143"/>
      <c r="D74" s="143"/>
      <c r="E74" s="143"/>
      <c r="F74" s="145"/>
      <c r="G74" s="145"/>
      <c r="H74" s="145"/>
    </row>
    <row r="75" spans="1:8" ht="12.75">
      <c r="A75" s="143"/>
      <c r="B75" s="143"/>
      <c r="C75" s="143"/>
      <c r="D75" s="143"/>
      <c r="E75" s="143"/>
      <c r="F75" s="145"/>
      <c r="G75" s="145"/>
      <c r="H75" s="145"/>
    </row>
    <row r="76" spans="1:8" ht="12.75">
      <c r="A76" s="143"/>
      <c r="B76" s="143"/>
      <c r="C76" s="143"/>
      <c r="D76" s="143"/>
      <c r="E76" s="143"/>
      <c r="F76" s="145"/>
      <c r="G76" s="145"/>
      <c r="H76" s="145"/>
    </row>
    <row r="77" spans="1:8" ht="12.75">
      <c r="A77" s="143"/>
      <c r="B77" s="143"/>
      <c r="C77" s="143"/>
      <c r="D77" s="143"/>
      <c r="E77" s="143"/>
      <c r="F77" s="145"/>
      <c r="G77" s="145"/>
      <c r="H77" s="145"/>
    </row>
    <row r="78" spans="1:8" ht="12.75">
      <c r="A78" s="143"/>
      <c r="B78" s="143"/>
      <c r="C78" s="143"/>
      <c r="D78" s="143"/>
      <c r="E78" s="143"/>
      <c r="F78" s="145"/>
      <c r="G78" s="145"/>
      <c r="H78" s="145"/>
    </row>
    <row r="79" spans="1:8" ht="12.75">
      <c r="A79" s="143"/>
      <c r="B79" s="143"/>
      <c r="C79" s="143"/>
      <c r="D79" s="143"/>
      <c r="E79" s="143"/>
      <c r="F79" s="145"/>
      <c r="G79" s="145"/>
      <c r="H79" s="145"/>
    </row>
    <row r="80" spans="1:8" ht="12.75">
      <c r="A80" s="143"/>
      <c r="B80" s="143"/>
      <c r="C80" s="143"/>
      <c r="D80" s="143"/>
      <c r="E80" s="143"/>
      <c r="F80" s="145"/>
      <c r="G80" s="145"/>
      <c r="H80" s="145"/>
    </row>
    <row r="81" spans="1:8" ht="12.75">
      <c r="A81" s="143"/>
      <c r="B81" s="143"/>
      <c r="C81" s="143"/>
      <c r="D81" s="143"/>
      <c r="E81" s="143"/>
      <c r="F81" s="145"/>
      <c r="G81" s="145"/>
      <c r="H81" s="145"/>
    </row>
    <row r="82" spans="1:8" ht="12.75">
      <c r="A82" s="143"/>
      <c r="B82" s="143"/>
      <c r="C82" s="143"/>
      <c r="D82" s="143"/>
      <c r="E82" s="143"/>
      <c r="F82" s="145"/>
      <c r="G82" s="145"/>
      <c r="H82" s="145"/>
    </row>
    <row r="83" spans="1:8" ht="12.75">
      <c r="A83" s="143"/>
      <c r="B83" s="143"/>
      <c r="C83" s="143"/>
      <c r="D83" s="143"/>
      <c r="E83" s="143"/>
      <c r="F83" s="145"/>
      <c r="G83" s="145"/>
      <c r="H83" s="145"/>
    </row>
    <row r="84" spans="1:8" ht="12.75">
      <c r="A84" s="143"/>
      <c r="B84" s="143"/>
      <c r="C84" s="143"/>
      <c r="D84" s="143"/>
      <c r="E84" s="143"/>
      <c r="F84" s="145"/>
      <c r="G84" s="145"/>
      <c r="H84" s="145"/>
    </row>
    <row r="85" spans="1:8" ht="12.75">
      <c r="A85" s="143"/>
      <c r="B85" s="143"/>
      <c r="C85" s="143"/>
      <c r="D85" s="143"/>
      <c r="E85" s="143"/>
      <c r="F85" s="145"/>
      <c r="G85" s="145"/>
      <c r="H85" s="145"/>
    </row>
    <row r="86" spans="1:8" ht="12.75">
      <c r="A86" s="143"/>
      <c r="B86" s="143"/>
      <c r="C86" s="143"/>
      <c r="D86" s="143"/>
      <c r="E86" s="143"/>
      <c r="F86" s="145"/>
      <c r="G86" s="145"/>
      <c r="H86" s="145"/>
    </row>
    <row r="87" spans="1:8" ht="12.75">
      <c r="A87" s="143"/>
      <c r="B87" s="143"/>
      <c r="C87" s="143"/>
      <c r="D87" s="143"/>
      <c r="E87" s="143"/>
      <c r="F87" s="145"/>
      <c r="G87" s="145"/>
      <c r="H87" s="145"/>
    </row>
    <row r="88" spans="1:8" ht="12.75">
      <c r="A88" s="143"/>
      <c r="B88" s="143"/>
      <c r="C88" s="143"/>
      <c r="D88" s="143"/>
      <c r="E88" s="143"/>
      <c r="F88" s="145"/>
      <c r="G88" s="145"/>
      <c r="H88" s="145"/>
    </row>
    <row r="89" spans="1:8" ht="12.75">
      <c r="A89" s="143"/>
      <c r="B89" s="143"/>
      <c r="C89" s="143"/>
      <c r="D89" s="143"/>
      <c r="E89" s="143"/>
      <c r="F89" s="145"/>
      <c r="G89" s="145"/>
      <c r="H89" s="145"/>
    </row>
    <row r="90" spans="1:8" ht="12.75">
      <c r="A90" s="143"/>
      <c r="B90" s="143"/>
      <c r="C90" s="143"/>
      <c r="D90" s="143"/>
      <c r="E90" s="143"/>
      <c r="F90" s="145"/>
      <c r="G90" s="145"/>
      <c r="H90" s="145"/>
    </row>
    <row r="91" spans="1:8" ht="12.75">
      <c r="A91" s="143"/>
      <c r="B91" s="143"/>
      <c r="C91" s="143"/>
      <c r="D91" s="143"/>
      <c r="E91" s="143"/>
      <c r="F91" s="145"/>
      <c r="G91" s="145"/>
      <c r="H91" s="145"/>
    </row>
    <row r="92" spans="1:8" ht="12.75">
      <c r="A92" s="143"/>
      <c r="B92" s="143"/>
      <c r="C92" s="143"/>
      <c r="D92" s="143"/>
      <c r="E92" s="143"/>
      <c r="F92" s="145"/>
      <c r="G92" s="145"/>
      <c r="H92" s="145"/>
    </row>
    <row r="93" spans="1:8" ht="12.75">
      <c r="A93" s="143"/>
      <c r="B93" s="143"/>
      <c r="C93" s="143"/>
      <c r="D93" s="143"/>
      <c r="E93" s="143"/>
      <c r="F93" s="145"/>
      <c r="G93" s="145"/>
      <c r="H93" s="145"/>
    </row>
    <row r="94" spans="1:8" ht="12.75">
      <c r="A94" s="143"/>
      <c r="B94" s="143"/>
      <c r="C94" s="143"/>
      <c r="D94" s="143"/>
      <c r="E94" s="143"/>
      <c r="F94" s="145"/>
      <c r="G94" s="145"/>
      <c r="H94" s="145"/>
    </row>
    <row r="95" spans="1:8" ht="12.75">
      <c r="A95" s="143"/>
      <c r="B95" s="143"/>
      <c r="C95" s="143"/>
      <c r="D95" s="143"/>
      <c r="E95" s="143"/>
      <c r="F95" s="145"/>
      <c r="G95" s="145"/>
      <c r="H95" s="145"/>
    </row>
    <row r="96" spans="1:8" ht="12.75">
      <c r="A96" s="143"/>
      <c r="B96" s="143"/>
      <c r="C96" s="143"/>
      <c r="D96" s="143"/>
      <c r="E96" s="143"/>
      <c r="F96" s="145"/>
      <c r="G96" s="145"/>
      <c r="H96" s="145"/>
    </row>
    <row r="97" spans="1:8" ht="12.75">
      <c r="A97" s="143"/>
      <c r="B97" s="143"/>
      <c r="C97" s="143"/>
      <c r="D97" s="143"/>
      <c r="E97" s="143"/>
      <c r="F97" s="145"/>
      <c r="G97" s="145"/>
      <c r="H97" s="145"/>
    </row>
    <row r="98" spans="1:8" ht="12.75">
      <c r="A98" s="143"/>
      <c r="B98" s="143"/>
      <c r="C98" s="143"/>
      <c r="D98" s="143"/>
      <c r="E98" s="143"/>
      <c r="F98" s="145"/>
      <c r="G98" s="145"/>
      <c r="H98" s="145"/>
    </row>
    <row r="99" spans="1:8" ht="12.75">
      <c r="A99" s="143"/>
      <c r="B99" s="143"/>
      <c r="C99" s="143"/>
      <c r="D99" s="143"/>
      <c r="E99" s="143"/>
      <c r="F99" s="145"/>
      <c r="G99" s="145"/>
      <c r="H99" s="145"/>
    </row>
    <row r="100" spans="1:8" ht="12.75">
      <c r="A100" s="143"/>
      <c r="B100" s="143"/>
      <c r="C100" s="143"/>
      <c r="D100" s="143"/>
      <c r="E100" s="143"/>
      <c r="F100" s="145"/>
      <c r="G100" s="145"/>
      <c r="H100" s="145"/>
    </row>
    <row r="101" spans="1:8" ht="12.75">
      <c r="A101" s="143"/>
      <c r="B101" s="143"/>
      <c r="C101" s="143"/>
      <c r="D101" s="143"/>
      <c r="E101" s="143"/>
      <c r="F101" s="145"/>
      <c r="G101" s="145"/>
      <c r="H101" s="145"/>
    </row>
    <row r="102" spans="1:8" ht="12.75">
      <c r="A102" s="143"/>
      <c r="B102" s="143"/>
      <c r="C102" s="143"/>
      <c r="D102" s="143"/>
      <c r="E102" s="143"/>
      <c r="F102" s="145"/>
      <c r="G102" s="145"/>
      <c r="H102" s="145"/>
    </row>
    <row r="103" spans="1:8" ht="12.75">
      <c r="A103" s="143"/>
      <c r="B103" s="143"/>
      <c r="C103" s="143"/>
      <c r="D103" s="143"/>
      <c r="E103" s="143"/>
      <c r="F103" s="145"/>
      <c r="G103" s="145"/>
      <c r="H103" s="145"/>
    </row>
    <row r="104" spans="1:8" ht="12.75">
      <c r="A104" s="143"/>
      <c r="B104" s="143"/>
      <c r="C104" s="143"/>
      <c r="D104" s="143"/>
      <c r="E104" s="143"/>
      <c r="F104" s="145"/>
      <c r="G104" s="145"/>
      <c r="H104" s="145"/>
    </row>
    <row r="105" spans="1:8" ht="12.75">
      <c r="A105" s="143"/>
      <c r="B105" s="143"/>
      <c r="C105" s="143"/>
      <c r="D105" s="143"/>
      <c r="E105" s="143"/>
      <c r="F105" s="145"/>
      <c r="G105" s="145"/>
      <c r="H105" s="145"/>
    </row>
    <row r="106" spans="1:8" ht="12.75">
      <c r="A106" s="143"/>
      <c r="B106" s="143"/>
      <c r="C106" s="143"/>
      <c r="D106" s="143"/>
      <c r="E106" s="143"/>
      <c r="F106" s="145"/>
      <c r="G106" s="145"/>
      <c r="H106" s="145"/>
    </row>
  </sheetData>
  <sheetProtection/>
  <mergeCells count="7">
    <mergeCell ref="F2:J2"/>
    <mergeCell ref="A1:E1"/>
    <mergeCell ref="A2:A3"/>
    <mergeCell ref="B2:B3"/>
    <mergeCell ref="C2:C3"/>
    <mergeCell ref="D2:D3"/>
    <mergeCell ref="E2:E3"/>
  </mergeCells>
  <printOptions horizontalCentered="1"/>
  <pageMargins left="0.23611111111111113" right="0.23611111111111113" top="0.7479166666666667" bottom="0.7479166666666667" header="0.5118055555555556" footer="0.5118055555555556"/>
  <pageSetup fitToHeight="1" fitToWidth="1"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zoomScale="124" zoomScaleNormal="124" zoomScalePageLayoutView="0" workbookViewId="0" topLeftCell="E64">
      <selection activeCell="A4" sqref="A4"/>
    </sheetView>
  </sheetViews>
  <sheetFormatPr defaultColWidth="11.57421875" defaultRowHeight="12.75"/>
  <cols>
    <col min="1" max="1" width="3.28125" style="316" customWidth="1"/>
    <col min="2" max="2" width="0" style="0" hidden="1" customWidth="1"/>
    <col min="3" max="3" width="0.13671875" style="0" customWidth="1"/>
    <col min="4" max="4" width="4.421875" style="0" customWidth="1"/>
    <col min="5" max="5" width="9.7109375" style="0" customWidth="1"/>
    <col min="6" max="6" width="55.7109375" style="0" customWidth="1"/>
    <col min="7" max="7" width="15.140625" style="104" customWidth="1"/>
    <col min="8" max="8" width="0" style="0" hidden="1" customWidth="1"/>
    <col min="9" max="9" width="0" style="317" hidden="1" customWidth="1"/>
    <col min="10" max="11" width="0" style="0" hidden="1" customWidth="1"/>
    <col min="12" max="12" width="11.140625" style="0" customWidth="1"/>
    <col min="13" max="13" width="15.140625" style="0" customWidth="1"/>
    <col min="14" max="14" width="11.8515625" style="0" customWidth="1"/>
    <col min="15" max="15" width="15.140625" style="0" customWidth="1"/>
  </cols>
  <sheetData>
    <row r="1" spans="1:9" ht="34.5" customHeight="1">
      <c r="A1" s="449" t="s">
        <v>21</v>
      </c>
      <c r="B1" s="449"/>
      <c r="C1" s="449"/>
      <c r="D1" s="449"/>
      <c r="E1" s="449"/>
      <c r="F1" s="449"/>
      <c r="I1"/>
    </row>
    <row r="2" spans="1:15" ht="12.75" customHeight="1">
      <c r="A2" s="450"/>
      <c r="B2" s="451" t="s">
        <v>720</v>
      </c>
      <c r="C2" s="451" t="s">
        <v>721</v>
      </c>
      <c r="D2" s="318"/>
      <c r="E2" s="451" t="s">
        <v>741</v>
      </c>
      <c r="F2" s="452" t="s">
        <v>723</v>
      </c>
      <c r="G2" s="447" t="s">
        <v>16</v>
      </c>
      <c r="H2" s="447"/>
      <c r="I2" s="447"/>
      <c r="J2" s="447"/>
      <c r="K2" s="447"/>
      <c r="L2" s="447"/>
      <c r="M2" s="447"/>
      <c r="N2" s="447"/>
      <c r="O2" s="447"/>
    </row>
    <row r="3" spans="1:15" ht="39.75" customHeight="1">
      <c r="A3" s="450"/>
      <c r="B3" s="451"/>
      <c r="C3" s="451"/>
      <c r="D3" s="318"/>
      <c r="E3" s="451"/>
      <c r="F3" s="452"/>
      <c r="G3" s="319">
        <v>2014</v>
      </c>
      <c r="I3" s="320" t="s">
        <v>742</v>
      </c>
      <c r="L3" s="319" t="s">
        <v>743</v>
      </c>
      <c r="M3" s="319" t="s">
        <v>18</v>
      </c>
      <c r="N3" s="319" t="s">
        <v>744</v>
      </c>
      <c r="O3" s="319" t="s">
        <v>20</v>
      </c>
    </row>
    <row r="4" spans="1:15" s="325" customFormat="1" ht="15.75">
      <c r="A4" s="321" t="s">
        <v>83</v>
      </c>
      <c r="B4" s="322">
        <v>100</v>
      </c>
      <c r="C4" s="322"/>
      <c r="D4" s="322"/>
      <c r="E4" s="322">
        <v>100</v>
      </c>
      <c r="F4" s="323" t="s">
        <v>745</v>
      </c>
      <c r="G4" s="324">
        <f aca="true" t="shared" si="0" ref="G4:O4">SUM(G5+G8+G13)</f>
        <v>2194400</v>
      </c>
      <c r="H4" s="324">
        <f t="shared" si="0"/>
        <v>0</v>
      </c>
      <c r="I4" s="324">
        <f t="shared" si="0"/>
        <v>1961.2999999999997</v>
      </c>
      <c r="J4" s="324">
        <f t="shared" si="0"/>
        <v>0</v>
      </c>
      <c r="K4" s="324">
        <f t="shared" si="0"/>
        <v>0</v>
      </c>
      <c r="L4" s="324">
        <f t="shared" si="0"/>
        <v>0</v>
      </c>
      <c r="M4" s="324">
        <f t="shared" si="0"/>
        <v>2194400</v>
      </c>
      <c r="N4" s="324">
        <f t="shared" si="0"/>
        <v>67000</v>
      </c>
      <c r="O4" s="324">
        <f t="shared" si="0"/>
        <v>2261400</v>
      </c>
    </row>
    <row r="5" spans="1:15" s="329" customFormat="1" ht="15.75">
      <c r="A5" s="321" t="s">
        <v>86</v>
      </c>
      <c r="B5" s="326">
        <v>110</v>
      </c>
      <c r="C5" s="326"/>
      <c r="D5" s="326"/>
      <c r="E5" s="326"/>
      <c r="F5" s="327" t="s">
        <v>746</v>
      </c>
      <c r="G5" s="328">
        <f aca="true" t="shared" si="1" ref="G5:L5">SUM(G6)</f>
        <v>1600000</v>
      </c>
      <c r="H5" s="328">
        <f t="shared" si="1"/>
        <v>0</v>
      </c>
      <c r="I5" s="328">
        <f t="shared" si="1"/>
        <v>1396.6</v>
      </c>
      <c r="J5" s="328">
        <f t="shared" si="1"/>
        <v>0</v>
      </c>
      <c r="K5" s="328">
        <f t="shared" si="1"/>
        <v>0</v>
      </c>
      <c r="L5" s="328">
        <f t="shared" si="1"/>
        <v>0</v>
      </c>
      <c r="M5" s="328">
        <f>G5+L5</f>
        <v>1600000</v>
      </c>
      <c r="N5" s="328">
        <f>N6</f>
        <v>33000</v>
      </c>
      <c r="O5" s="328">
        <f>M5+N5</f>
        <v>1633000</v>
      </c>
    </row>
    <row r="6" spans="1:15" s="333" customFormat="1" ht="15.75">
      <c r="A6" s="321" t="s">
        <v>89</v>
      </c>
      <c r="B6" s="330"/>
      <c r="C6" s="330">
        <v>111</v>
      </c>
      <c r="D6" s="330"/>
      <c r="E6" s="330"/>
      <c r="F6" s="331" t="s">
        <v>747</v>
      </c>
      <c r="G6" s="332">
        <f aca="true" t="shared" si="2" ref="G6:L6">SUM(G7:G7)</f>
        <v>1600000</v>
      </c>
      <c r="H6" s="332">
        <f t="shared" si="2"/>
        <v>0</v>
      </c>
      <c r="I6" s="332">
        <f t="shared" si="2"/>
        <v>1396.6</v>
      </c>
      <c r="J6" s="332">
        <f t="shared" si="2"/>
        <v>0</v>
      </c>
      <c r="K6" s="332">
        <f t="shared" si="2"/>
        <v>0</v>
      </c>
      <c r="L6" s="332">
        <f t="shared" si="2"/>
        <v>0</v>
      </c>
      <c r="M6" s="332">
        <f>G6+L6</f>
        <v>1600000</v>
      </c>
      <c r="N6" s="332">
        <f>N7</f>
        <v>33000</v>
      </c>
      <c r="O6" s="332">
        <f>M6+N6</f>
        <v>1633000</v>
      </c>
    </row>
    <row r="7" spans="1:15" ht="12.75" customHeight="1">
      <c r="A7" s="321" t="s">
        <v>91</v>
      </c>
      <c r="B7" s="334"/>
      <c r="C7" s="334"/>
      <c r="D7" s="334">
        <v>41</v>
      </c>
      <c r="E7" s="334">
        <v>111003</v>
      </c>
      <c r="F7" s="335" t="s">
        <v>748</v>
      </c>
      <c r="G7" s="336">
        <v>1600000</v>
      </c>
      <c r="H7" s="44"/>
      <c r="I7" s="337">
        <v>1396.6</v>
      </c>
      <c r="J7" s="44"/>
      <c r="K7" s="44"/>
      <c r="L7" s="336"/>
      <c r="M7" s="336">
        <f>G7+L7</f>
        <v>1600000</v>
      </c>
      <c r="N7" s="336">
        <v>33000</v>
      </c>
      <c r="O7" s="336">
        <f>M7+N7</f>
        <v>1633000</v>
      </c>
    </row>
    <row r="8" spans="1:15" ht="15.75">
      <c r="A8" s="321" t="s">
        <v>93</v>
      </c>
      <c r="B8" s="326">
        <v>120</v>
      </c>
      <c r="C8" s="326"/>
      <c r="D8" s="326"/>
      <c r="E8" s="326"/>
      <c r="F8" s="327" t="s">
        <v>749</v>
      </c>
      <c r="G8" s="328">
        <f aca="true" t="shared" si="3" ref="G8:L8">SUM(G9)</f>
        <v>425000</v>
      </c>
      <c r="H8" s="328">
        <f t="shared" si="3"/>
        <v>0</v>
      </c>
      <c r="I8" s="328">
        <f t="shared" si="3"/>
        <v>390.09999999999997</v>
      </c>
      <c r="J8" s="328">
        <f t="shared" si="3"/>
        <v>0</v>
      </c>
      <c r="K8" s="328">
        <f t="shared" si="3"/>
        <v>0</v>
      </c>
      <c r="L8" s="328">
        <f t="shared" si="3"/>
        <v>0</v>
      </c>
      <c r="M8" s="328">
        <f>L8+G8</f>
        <v>425000</v>
      </c>
      <c r="N8" s="328">
        <f>N9</f>
        <v>10000</v>
      </c>
      <c r="O8" s="328">
        <f>M8+N8</f>
        <v>435000</v>
      </c>
    </row>
    <row r="9" spans="1:15" ht="15.75">
      <c r="A9" s="321" t="s">
        <v>95</v>
      </c>
      <c r="B9" s="330"/>
      <c r="C9" s="330">
        <v>121</v>
      </c>
      <c r="D9" s="330"/>
      <c r="E9" s="330"/>
      <c r="F9" s="331" t="s">
        <v>750</v>
      </c>
      <c r="G9" s="332">
        <f aca="true" t="shared" si="4" ref="G9:O9">SUM(G10:G12)</f>
        <v>425000</v>
      </c>
      <c r="H9" s="332">
        <f t="shared" si="4"/>
        <v>0</v>
      </c>
      <c r="I9" s="332">
        <f t="shared" si="4"/>
        <v>390.09999999999997</v>
      </c>
      <c r="J9" s="332">
        <f t="shared" si="4"/>
        <v>0</v>
      </c>
      <c r="K9" s="332">
        <f t="shared" si="4"/>
        <v>0</v>
      </c>
      <c r="L9" s="332">
        <f t="shared" si="4"/>
        <v>0</v>
      </c>
      <c r="M9" s="332">
        <f t="shared" si="4"/>
        <v>425000</v>
      </c>
      <c r="N9" s="332">
        <f t="shared" si="4"/>
        <v>10000</v>
      </c>
      <c r="O9" s="332">
        <f t="shared" si="4"/>
        <v>435000</v>
      </c>
    </row>
    <row r="10" spans="1:15" ht="15.75">
      <c r="A10" s="321" t="s">
        <v>97</v>
      </c>
      <c r="B10" s="334"/>
      <c r="C10" s="334"/>
      <c r="D10" s="334">
        <v>41</v>
      </c>
      <c r="E10" s="334">
        <v>121001</v>
      </c>
      <c r="F10" s="335" t="s">
        <v>751</v>
      </c>
      <c r="G10" s="336">
        <v>205000</v>
      </c>
      <c r="H10" s="44"/>
      <c r="I10" s="337">
        <v>187.7</v>
      </c>
      <c r="J10" s="44"/>
      <c r="K10" s="44"/>
      <c r="L10" s="336"/>
      <c r="M10" s="336">
        <f>G10+L10</f>
        <v>205000</v>
      </c>
      <c r="N10" s="336"/>
      <c r="O10" s="336">
        <f>M10+N10</f>
        <v>205000</v>
      </c>
    </row>
    <row r="11" spans="1:15" ht="15.75">
      <c r="A11" s="321" t="s">
        <v>99</v>
      </c>
      <c r="B11" s="334"/>
      <c r="C11" s="334"/>
      <c r="D11" s="334">
        <v>41</v>
      </c>
      <c r="E11" s="334">
        <v>121002</v>
      </c>
      <c r="F11" s="335" t="s">
        <v>752</v>
      </c>
      <c r="G11" s="336">
        <v>210000</v>
      </c>
      <c r="H11" s="44"/>
      <c r="I11" s="337">
        <v>195.5</v>
      </c>
      <c r="J11" s="44"/>
      <c r="K11" s="44"/>
      <c r="L11" s="336"/>
      <c r="M11" s="336">
        <f>G11+L11</f>
        <v>210000</v>
      </c>
      <c r="N11" s="336">
        <v>10000</v>
      </c>
      <c r="O11" s="336">
        <f>M11+N11</f>
        <v>220000</v>
      </c>
    </row>
    <row r="12" spans="1:15" ht="15.75">
      <c r="A12" s="321" t="s">
        <v>101</v>
      </c>
      <c r="B12" s="334"/>
      <c r="C12" s="334"/>
      <c r="D12" s="334">
        <v>41</v>
      </c>
      <c r="E12" s="334">
        <v>121003</v>
      </c>
      <c r="F12" s="335" t="s">
        <v>753</v>
      </c>
      <c r="G12" s="336">
        <v>10000</v>
      </c>
      <c r="H12" s="44"/>
      <c r="I12" s="337">
        <v>6.9</v>
      </c>
      <c r="J12" s="44"/>
      <c r="K12" s="44"/>
      <c r="L12" s="336"/>
      <c r="M12" s="336">
        <f>G12+L12</f>
        <v>10000</v>
      </c>
      <c r="N12" s="336"/>
      <c r="O12" s="336">
        <f>M12+N12</f>
        <v>10000</v>
      </c>
    </row>
    <row r="13" spans="1:15" ht="15.75">
      <c r="A13" s="321" t="s">
        <v>103</v>
      </c>
      <c r="B13" s="326">
        <v>130</v>
      </c>
      <c r="C13" s="326"/>
      <c r="D13" s="326"/>
      <c r="E13" s="326"/>
      <c r="F13" s="327" t="s">
        <v>754</v>
      </c>
      <c r="G13" s="328">
        <f aca="true" t="shared" si="5" ref="G13:O13">SUM(G14+G21)</f>
        <v>169400</v>
      </c>
      <c r="H13" s="328">
        <f t="shared" si="5"/>
        <v>0</v>
      </c>
      <c r="I13" s="328">
        <f t="shared" si="5"/>
        <v>174.6</v>
      </c>
      <c r="J13" s="328">
        <f t="shared" si="5"/>
        <v>0</v>
      </c>
      <c r="K13" s="328">
        <f t="shared" si="5"/>
        <v>0</v>
      </c>
      <c r="L13" s="328">
        <f t="shared" si="5"/>
        <v>0</v>
      </c>
      <c r="M13" s="328">
        <f t="shared" si="5"/>
        <v>169400</v>
      </c>
      <c r="N13" s="328">
        <f t="shared" si="5"/>
        <v>24000</v>
      </c>
      <c r="O13" s="328">
        <f t="shared" si="5"/>
        <v>193400</v>
      </c>
    </row>
    <row r="14" spans="1:15" ht="15.75">
      <c r="A14" s="321" t="s">
        <v>154</v>
      </c>
      <c r="B14" s="330"/>
      <c r="C14" s="330">
        <v>133</v>
      </c>
      <c r="D14" s="330"/>
      <c r="E14" s="330"/>
      <c r="F14" s="331" t="s">
        <v>755</v>
      </c>
      <c r="G14" s="332">
        <f aca="true" t="shared" si="6" ref="G14:O14">SUM(G15:G20)</f>
        <v>169200</v>
      </c>
      <c r="H14" s="332">
        <f t="shared" si="6"/>
        <v>0</v>
      </c>
      <c r="I14" s="332">
        <f t="shared" si="6"/>
        <v>174.6</v>
      </c>
      <c r="J14" s="332">
        <f t="shared" si="6"/>
        <v>0</v>
      </c>
      <c r="K14" s="332">
        <f t="shared" si="6"/>
        <v>0</v>
      </c>
      <c r="L14" s="332">
        <f t="shared" si="6"/>
        <v>0</v>
      </c>
      <c r="M14" s="332">
        <f t="shared" si="6"/>
        <v>169200</v>
      </c>
      <c r="N14" s="332">
        <f t="shared" si="6"/>
        <v>24000</v>
      </c>
      <c r="O14" s="332">
        <f t="shared" si="6"/>
        <v>193200</v>
      </c>
    </row>
    <row r="15" spans="1:15" ht="15.75">
      <c r="A15" s="321" t="s">
        <v>155</v>
      </c>
      <c r="B15" s="334"/>
      <c r="C15" s="334"/>
      <c r="D15" s="334">
        <v>41</v>
      </c>
      <c r="E15" s="334">
        <v>133001</v>
      </c>
      <c r="F15" s="335" t="s">
        <v>756</v>
      </c>
      <c r="G15" s="336">
        <v>7000</v>
      </c>
      <c r="H15" s="44"/>
      <c r="I15" s="337">
        <v>6.2</v>
      </c>
      <c r="J15" s="44"/>
      <c r="K15" s="44"/>
      <c r="L15" s="336"/>
      <c r="M15" s="336">
        <f aca="true" t="shared" si="7" ref="M15:M37">G15+L15</f>
        <v>7000</v>
      </c>
      <c r="N15" s="336">
        <v>2000</v>
      </c>
      <c r="O15" s="336">
        <f aca="true" t="shared" si="8" ref="O15:O20">N15+M15</f>
        <v>9000</v>
      </c>
    </row>
    <row r="16" spans="1:15" ht="15.75">
      <c r="A16" s="321" t="s">
        <v>156</v>
      </c>
      <c r="B16" s="334"/>
      <c r="C16" s="334"/>
      <c r="D16" s="334">
        <v>41</v>
      </c>
      <c r="E16" s="334">
        <v>133003</v>
      </c>
      <c r="F16" s="335" t="s">
        <v>757</v>
      </c>
      <c r="G16" s="336">
        <v>700</v>
      </c>
      <c r="H16" s="44"/>
      <c r="I16" s="337">
        <v>0.1</v>
      </c>
      <c r="J16" s="44"/>
      <c r="K16" s="44"/>
      <c r="L16" s="336"/>
      <c r="M16" s="336">
        <f t="shared" si="7"/>
        <v>700</v>
      </c>
      <c r="N16" s="336"/>
      <c r="O16" s="336">
        <f t="shared" si="8"/>
        <v>700</v>
      </c>
    </row>
    <row r="17" spans="1:15" ht="15.75">
      <c r="A17" s="321" t="s">
        <v>157</v>
      </c>
      <c r="B17" s="334"/>
      <c r="C17" s="334"/>
      <c r="D17" s="334">
        <v>41</v>
      </c>
      <c r="E17" s="334">
        <v>133004</v>
      </c>
      <c r="F17" s="335" t="s">
        <v>758</v>
      </c>
      <c r="G17" s="336">
        <v>300</v>
      </c>
      <c r="H17" s="44"/>
      <c r="I17" s="337">
        <v>0.3</v>
      </c>
      <c r="J17" s="44"/>
      <c r="K17" s="44"/>
      <c r="L17" s="336"/>
      <c r="M17" s="336">
        <f t="shared" si="7"/>
        <v>300</v>
      </c>
      <c r="N17" s="336"/>
      <c r="O17" s="336">
        <f t="shared" si="8"/>
        <v>300</v>
      </c>
    </row>
    <row r="18" spans="1:15" ht="15.75">
      <c r="A18" s="321" t="s">
        <v>158</v>
      </c>
      <c r="B18" s="334"/>
      <c r="C18" s="334"/>
      <c r="D18" s="334">
        <v>41</v>
      </c>
      <c r="E18" s="334">
        <v>133006</v>
      </c>
      <c r="F18" s="335" t="s">
        <v>759</v>
      </c>
      <c r="G18" s="336">
        <v>200</v>
      </c>
      <c r="H18" s="44"/>
      <c r="I18" s="337">
        <v>0.4</v>
      </c>
      <c r="J18" s="44"/>
      <c r="K18" s="44"/>
      <c r="L18" s="336"/>
      <c r="M18" s="336">
        <f t="shared" si="7"/>
        <v>200</v>
      </c>
      <c r="N18" s="336"/>
      <c r="O18" s="336">
        <f t="shared" si="8"/>
        <v>200</v>
      </c>
    </row>
    <row r="19" spans="1:15" ht="15.75">
      <c r="A19" s="321" t="s">
        <v>159</v>
      </c>
      <c r="B19" s="334"/>
      <c r="C19" s="334"/>
      <c r="D19" s="334">
        <v>41</v>
      </c>
      <c r="E19" s="334">
        <v>133012</v>
      </c>
      <c r="F19" s="335" t="s">
        <v>760</v>
      </c>
      <c r="G19" s="336">
        <v>11000</v>
      </c>
      <c r="H19" s="44"/>
      <c r="I19" s="337">
        <v>15</v>
      </c>
      <c r="J19" s="44"/>
      <c r="K19" s="44"/>
      <c r="L19" s="336"/>
      <c r="M19" s="336">
        <f t="shared" si="7"/>
        <v>11000</v>
      </c>
      <c r="N19" s="336">
        <v>2000</v>
      </c>
      <c r="O19" s="336">
        <f t="shared" si="8"/>
        <v>13000</v>
      </c>
    </row>
    <row r="20" spans="1:15" ht="15.75">
      <c r="A20" s="321" t="s">
        <v>161</v>
      </c>
      <c r="B20" s="334"/>
      <c r="C20" s="334"/>
      <c r="D20" s="334">
        <v>41</v>
      </c>
      <c r="E20" s="334">
        <v>133013</v>
      </c>
      <c r="F20" s="335" t="s">
        <v>761</v>
      </c>
      <c r="G20" s="336">
        <v>150000</v>
      </c>
      <c r="H20" s="44"/>
      <c r="I20" s="337">
        <v>152.6</v>
      </c>
      <c r="J20" s="44"/>
      <c r="K20" s="44"/>
      <c r="L20" s="336"/>
      <c r="M20" s="336">
        <f t="shared" si="7"/>
        <v>150000</v>
      </c>
      <c r="N20" s="336">
        <v>20000</v>
      </c>
      <c r="O20" s="336">
        <f t="shared" si="8"/>
        <v>170000</v>
      </c>
    </row>
    <row r="21" spans="1:15" ht="15.75">
      <c r="A21" s="321" t="s">
        <v>163</v>
      </c>
      <c r="B21" s="330"/>
      <c r="C21" s="330">
        <v>139</v>
      </c>
      <c r="D21" s="330"/>
      <c r="E21" s="330"/>
      <c r="F21" s="331" t="s">
        <v>762</v>
      </c>
      <c r="G21" s="332">
        <f aca="true" t="shared" si="9" ref="G21:O21">SUM(G22:G23)</f>
        <v>200</v>
      </c>
      <c r="H21" s="332">
        <f t="shared" si="9"/>
        <v>0</v>
      </c>
      <c r="I21" s="332">
        <f t="shared" si="9"/>
        <v>0</v>
      </c>
      <c r="J21" s="332">
        <f t="shared" si="9"/>
        <v>0</v>
      </c>
      <c r="K21" s="332">
        <f t="shared" si="9"/>
        <v>0</v>
      </c>
      <c r="L21" s="332">
        <f t="shared" si="9"/>
        <v>0</v>
      </c>
      <c r="M21" s="332">
        <f t="shared" si="9"/>
        <v>200</v>
      </c>
      <c r="N21" s="332">
        <f t="shared" si="9"/>
        <v>0</v>
      </c>
      <c r="O21" s="332">
        <f t="shared" si="9"/>
        <v>200</v>
      </c>
    </row>
    <row r="22" spans="1:15" ht="15.75">
      <c r="A22" s="321" t="s">
        <v>165</v>
      </c>
      <c r="B22" s="334"/>
      <c r="C22" s="334"/>
      <c r="D22" s="334">
        <v>41</v>
      </c>
      <c r="E22" s="334">
        <v>139002</v>
      </c>
      <c r="F22" s="335" t="s">
        <v>763</v>
      </c>
      <c r="G22" s="336">
        <v>200</v>
      </c>
      <c r="H22" s="44"/>
      <c r="I22" s="337">
        <v>0</v>
      </c>
      <c r="J22" s="44"/>
      <c r="K22" s="44"/>
      <c r="L22" s="336"/>
      <c r="M22" s="336">
        <f t="shared" si="7"/>
        <v>200</v>
      </c>
      <c r="N22" s="336"/>
      <c r="O22" s="336">
        <f>M22+N22</f>
        <v>200</v>
      </c>
    </row>
    <row r="23" spans="1:15" ht="15.75">
      <c r="A23" s="321" t="s">
        <v>168</v>
      </c>
      <c r="B23" s="338"/>
      <c r="C23" s="339">
        <v>160</v>
      </c>
      <c r="D23" s="339">
        <v>41</v>
      </c>
      <c r="E23" s="339"/>
      <c r="F23" s="340" t="s">
        <v>764</v>
      </c>
      <c r="G23" s="336"/>
      <c r="H23" s="44"/>
      <c r="I23" s="337">
        <v>0</v>
      </c>
      <c r="J23" s="44"/>
      <c r="K23" s="44"/>
      <c r="L23" s="336"/>
      <c r="M23" s="336">
        <f t="shared" si="7"/>
        <v>0</v>
      </c>
      <c r="N23" s="336"/>
      <c r="O23" s="336">
        <f>M23+N23</f>
        <v>0</v>
      </c>
    </row>
    <row r="24" spans="1:15" ht="15.75">
      <c r="A24" s="321" t="s">
        <v>171</v>
      </c>
      <c r="B24" s="341">
        <v>200</v>
      </c>
      <c r="C24" s="341"/>
      <c r="D24" s="341"/>
      <c r="E24" s="341">
        <v>200</v>
      </c>
      <c r="F24" s="342" t="s">
        <v>765</v>
      </c>
      <c r="G24" s="324">
        <f aca="true" t="shared" si="10" ref="G24:O24">SUM(G25+G31+G49)</f>
        <v>381800</v>
      </c>
      <c r="H24" s="324">
        <f t="shared" si="10"/>
        <v>0</v>
      </c>
      <c r="I24" s="324">
        <f t="shared" si="10"/>
        <v>25440.1</v>
      </c>
      <c r="J24" s="324">
        <f t="shared" si="10"/>
        <v>0</v>
      </c>
      <c r="K24" s="324">
        <f t="shared" si="10"/>
        <v>0</v>
      </c>
      <c r="L24" s="324">
        <f t="shared" si="10"/>
        <v>0</v>
      </c>
      <c r="M24" s="324">
        <f t="shared" si="10"/>
        <v>381800</v>
      </c>
      <c r="N24" s="324">
        <f t="shared" si="10"/>
        <v>14000</v>
      </c>
      <c r="O24" s="324">
        <f t="shared" si="10"/>
        <v>395800</v>
      </c>
    </row>
    <row r="25" spans="1:15" ht="15.75">
      <c r="A25" s="321" t="s">
        <v>172</v>
      </c>
      <c r="B25" s="326">
        <v>210</v>
      </c>
      <c r="C25" s="326"/>
      <c r="D25" s="326"/>
      <c r="E25" s="326"/>
      <c r="F25" s="327" t="s">
        <v>766</v>
      </c>
      <c r="G25" s="328">
        <f aca="true" t="shared" si="11" ref="G25:O25">SUM(G26:G27)</f>
        <v>171000</v>
      </c>
      <c r="H25" s="328">
        <f t="shared" si="11"/>
        <v>0</v>
      </c>
      <c r="I25" s="328">
        <f t="shared" si="11"/>
        <v>313.3</v>
      </c>
      <c r="J25" s="328">
        <f t="shared" si="11"/>
        <v>0</v>
      </c>
      <c r="K25" s="328">
        <f t="shared" si="11"/>
        <v>0</v>
      </c>
      <c r="L25" s="328">
        <f t="shared" si="11"/>
        <v>0</v>
      </c>
      <c r="M25" s="328">
        <f t="shared" si="11"/>
        <v>171000</v>
      </c>
      <c r="N25" s="328">
        <f t="shared" si="11"/>
        <v>5000</v>
      </c>
      <c r="O25" s="328">
        <f t="shared" si="11"/>
        <v>176000</v>
      </c>
    </row>
    <row r="26" spans="1:15" ht="15.75">
      <c r="A26" s="321" t="s">
        <v>105</v>
      </c>
      <c r="B26" s="343"/>
      <c r="C26" s="343">
        <v>211</v>
      </c>
      <c r="D26" s="343"/>
      <c r="E26" s="343">
        <v>211004</v>
      </c>
      <c r="F26" s="344" t="s">
        <v>767</v>
      </c>
      <c r="G26" s="345">
        <v>15000</v>
      </c>
      <c r="H26" s="44"/>
      <c r="I26" s="346">
        <v>35.7</v>
      </c>
      <c r="J26" s="44"/>
      <c r="K26" s="44"/>
      <c r="L26" s="345"/>
      <c r="M26" s="345">
        <f t="shared" si="7"/>
        <v>15000</v>
      </c>
      <c r="N26" s="345">
        <v>-15000</v>
      </c>
      <c r="O26" s="345">
        <f>M26+N26</f>
        <v>0</v>
      </c>
    </row>
    <row r="27" spans="1:15" ht="15.75">
      <c r="A27" s="321" t="s">
        <v>108</v>
      </c>
      <c r="B27" s="330"/>
      <c r="C27" s="330">
        <v>212</v>
      </c>
      <c r="D27" s="330"/>
      <c r="E27" s="330"/>
      <c r="F27" s="331" t="s">
        <v>768</v>
      </c>
      <c r="G27" s="332">
        <f aca="true" t="shared" si="12" ref="G27:O27">SUM(G28:G30)</f>
        <v>156000</v>
      </c>
      <c r="H27" s="332">
        <f t="shared" si="12"/>
        <v>0</v>
      </c>
      <c r="I27" s="332">
        <f t="shared" si="12"/>
        <v>277.6</v>
      </c>
      <c r="J27" s="332">
        <f t="shared" si="12"/>
        <v>0</v>
      </c>
      <c r="K27" s="332">
        <f t="shared" si="12"/>
        <v>0</v>
      </c>
      <c r="L27" s="332">
        <f t="shared" si="12"/>
        <v>0</v>
      </c>
      <c r="M27" s="332">
        <f t="shared" si="12"/>
        <v>156000</v>
      </c>
      <c r="N27" s="332">
        <f t="shared" si="12"/>
        <v>20000</v>
      </c>
      <c r="O27" s="332">
        <f t="shared" si="12"/>
        <v>176000</v>
      </c>
    </row>
    <row r="28" spans="1:15" ht="15.75">
      <c r="A28" s="321" t="s">
        <v>111</v>
      </c>
      <c r="B28" s="334"/>
      <c r="C28" s="334"/>
      <c r="D28" s="334">
        <v>41</v>
      </c>
      <c r="E28" s="334">
        <v>212002</v>
      </c>
      <c r="F28" s="335" t="s">
        <v>769</v>
      </c>
      <c r="G28" s="347">
        <v>6000</v>
      </c>
      <c r="H28" s="44"/>
      <c r="I28" s="337">
        <v>57</v>
      </c>
      <c r="J28" s="44"/>
      <c r="K28" s="44"/>
      <c r="L28" s="347"/>
      <c r="M28" s="347">
        <f t="shared" si="7"/>
        <v>6000</v>
      </c>
      <c r="N28" s="347"/>
      <c r="O28" s="347">
        <f>M28+N28</f>
        <v>6000</v>
      </c>
    </row>
    <row r="29" spans="1:15" ht="15.75">
      <c r="A29" s="321" t="s">
        <v>113</v>
      </c>
      <c r="B29" s="334"/>
      <c r="C29" s="334"/>
      <c r="D29" s="334">
        <v>41</v>
      </c>
      <c r="E29" s="334">
        <v>212002</v>
      </c>
      <c r="F29" s="335" t="s">
        <v>770</v>
      </c>
      <c r="G29" s="336"/>
      <c r="H29" s="44"/>
      <c r="I29" s="337">
        <v>0</v>
      </c>
      <c r="J29" s="44"/>
      <c r="K29" s="44"/>
      <c r="L29" s="336"/>
      <c r="M29" s="347">
        <f t="shared" si="7"/>
        <v>0</v>
      </c>
      <c r="N29" s="336"/>
      <c r="O29" s="347">
        <f>M29+N29</f>
        <v>0</v>
      </c>
    </row>
    <row r="30" spans="1:15" ht="15.75">
      <c r="A30" s="321" t="s">
        <v>115</v>
      </c>
      <c r="B30" s="334"/>
      <c r="C30" s="334"/>
      <c r="D30" s="334">
        <v>41</v>
      </c>
      <c r="E30" s="334">
        <v>212003</v>
      </c>
      <c r="F30" s="335" t="s">
        <v>771</v>
      </c>
      <c r="G30" s="347">
        <v>150000</v>
      </c>
      <c r="H30" s="44"/>
      <c r="I30" s="337">
        <v>220.6</v>
      </c>
      <c r="J30" s="44"/>
      <c r="K30" s="44"/>
      <c r="L30" s="347"/>
      <c r="M30" s="347">
        <f t="shared" si="7"/>
        <v>150000</v>
      </c>
      <c r="N30" s="347">
        <v>20000</v>
      </c>
      <c r="O30" s="347">
        <f>M30+N30</f>
        <v>170000</v>
      </c>
    </row>
    <row r="31" spans="1:15" ht="15.75">
      <c r="A31" s="321" t="s">
        <v>117</v>
      </c>
      <c r="B31" s="326">
        <v>220</v>
      </c>
      <c r="C31" s="326"/>
      <c r="D31" s="326"/>
      <c r="E31" s="326"/>
      <c r="F31" s="327" t="s">
        <v>772</v>
      </c>
      <c r="G31" s="328">
        <f aca="true" t="shared" si="13" ref="G31:O31">SUM(G32+G34+G36+G47)</f>
        <v>154800</v>
      </c>
      <c r="H31" s="328">
        <f t="shared" si="13"/>
        <v>0</v>
      </c>
      <c r="I31" s="328">
        <f t="shared" si="13"/>
        <v>104.80000000000001</v>
      </c>
      <c r="J31" s="328">
        <f t="shared" si="13"/>
        <v>0</v>
      </c>
      <c r="K31" s="328">
        <f t="shared" si="13"/>
        <v>0</v>
      </c>
      <c r="L31" s="328">
        <f t="shared" si="13"/>
        <v>0</v>
      </c>
      <c r="M31" s="328">
        <f t="shared" si="13"/>
        <v>154800</v>
      </c>
      <c r="N31" s="328">
        <f t="shared" si="13"/>
        <v>5000</v>
      </c>
      <c r="O31" s="328">
        <f t="shared" si="13"/>
        <v>159800</v>
      </c>
    </row>
    <row r="32" spans="1:15" ht="15.75">
      <c r="A32" s="321" t="s">
        <v>119</v>
      </c>
      <c r="B32" s="330"/>
      <c r="C32" s="330">
        <v>221</v>
      </c>
      <c r="D32" s="330"/>
      <c r="E32" s="330"/>
      <c r="F32" s="331" t="s">
        <v>773</v>
      </c>
      <c r="G32" s="332">
        <f aca="true" t="shared" si="14" ref="G32:O32">SUM(G33)</f>
        <v>40000</v>
      </c>
      <c r="H32" s="332">
        <f t="shared" si="14"/>
        <v>0</v>
      </c>
      <c r="I32" s="332">
        <f t="shared" si="14"/>
        <v>50.2</v>
      </c>
      <c r="J32" s="332">
        <f t="shared" si="14"/>
        <v>0</v>
      </c>
      <c r="K32" s="332">
        <f t="shared" si="14"/>
        <v>0</v>
      </c>
      <c r="L32" s="332">
        <f t="shared" si="14"/>
        <v>0</v>
      </c>
      <c r="M32" s="332">
        <f t="shared" si="14"/>
        <v>40000</v>
      </c>
      <c r="N32" s="332">
        <f t="shared" si="14"/>
        <v>10000</v>
      </c>
      <c r="O32" s="332">
        <f t="shared" si="14"/>
        <v>50000</v>
      </c>
    </row>
    <row r="33" spans="1:15" ht="15.75">
      <c r="A33" s="321" t="s">
        <v>121</v>
      </c>
      <c r="B33" s="334"/>
      <c r="C33" s="334"/>
      <c r="D33" s="334">
        <v>41</v>
      </c>
      <c r="E33" s="334">
        <v>221004</v>
      </c>
      <c r="F33" s="335" t="s">
        <v>774</v>
      </c>
      <c r="G33" s="336">
        <v>40000</v>
      </c>
      <c r="H33" s="44"/>
      <c r="I33" s="337">
        <v>50.2</v>
      </c>
      <c r="J33" s="44"/>
      <c r="K33" s="44"/>
      <c r="L33" s="336"/>
      <c r="M33" s="336">
        <f t="shared" si="7"/>
        <v>40000</v>
      </c>
      <c r="N33" s="336">
        <v>10000</v>
      </c>
      <c r="O33" s="336">
        <f>M33+N33</f>
        <v>50000</v>
      </c>
    </row>
    <row r="34" spans="1:15" ht="15.75">
      <c r="A34" s="321" t="s">
        <v>123</v>
      </c>
      <c r="B34" s="330"/>
      <c r="C34" s="330">
        <v>222</v>
      </c>
      <c r="D34" s="330"/>
      <c r="E34" s="330"/>
      <c r="F34" s="331" t="s">
        <v>775</v>
      </c>
      <c r="G34" s="332">
        <f aca="true" t="shared" si="15" ref="G34:O34">SUM(G35)</f>
        <v>4000</v>
      </c>
      <c r="H34" s="332">
        <f t="shared" si="15"/>
        <v>0</v>
      </c>
      <c r="I34" s="332">
        <f t="shared" si="15"/>
        <v>3.8</v>
      </c>
      <c r="J34" s="332">
        <f t="shared" si="15"/>
        <v>0</v>
      </c>
      <c r="K34" s="332">
        <f t="shared" si="15"/>
        <v>0</v>
      </c>
      <c r="L34" s="332">
        <f t="shared" si="15"/>
        <v>0</v>
      </c>
      <c r="M34" s="332">
        <f t="shared" si="15"/>
        <v>4000</v>
      </c>
      <c r="N34" s="332">
        <f t="shared" si="15"/>
        <v>0</v>
      </c>
      <c r="O34" s="332">
        <f t="shared" si="15"/>
        <v>4000</v>
      </c>
    </row>
    <row r="35" spans="1:15" ht="15.75">
      <c r="A35" s="321" t="s">
        <v>125</v>
      </c>
      <c r="B35" s="334"/>
      <c r="C35" s="334"/>
      <c r="D35" s="334">
        <v>41</v>
      </c>
      <c r="E35" s="334">
        <v>222003</v>
      </c>
      <c r="F35" s="335" t="s">
        <v>776</v>
      </c>
      <c r="G35" s="336">
        <v>4000</v>
      </c>
      <c r="H35" s="44"/>
      <c r="I35" s="337">
        <v>3.8</v>
      </c>
      <c r="J35" s="44"/>
      <c r="K35" s="44"/>
      <c r="L35" s="336"/>
      <c r="M35" s="336">
        <f t="shared" si="7"/>
        <v>4000</v>
      </c>
      <c r="N35" s="336"/>
      <c r="O35" s="336">
        <f>M35+N35</f>
        <v>4000</v>
      </c>
    </row>
    <row r="36" spans="1:15" ht="15.75">
      <c r="A36" s="321" t="s">
        <v>127</v>
      </c>
      <c r="B36" s="330"/>
      <c r="C36" s="330">
        <v>223</v>
      </c>
      <c r="D36" s="330"/>
      <c r="E36" s="330"/>
      <c r="F36" s="331" t="s">
        <v>777</v>
      </c>
      <c r="G36" s="332">
        <f aca="true" t="shared" si="16" ref="G36:O36">SUM(G37:G46)</f>
        <v>110000</v>
      </c>
      <c r="H36" s="332">
        <f t="shared" si="16"/>
        <v>0</v>
      </c>
      <c r="I36" s="332">
        <f t="shared" si="16"/>
        <v>49.800000000000004</v>
      </c>
      <c r="J36" s="332">
        <f t="shared" si="16"/>
        <v>0</v>
      </c>
      <c r="K36" s="332">
        <f t="shared" si="16"/>
        <v>0</v>
      </c>
      <c r="L36" s="332">
        <f t="shared" si="16"/>
        <v>0</v>
      </c>
      <c r="M36" s="332">
        <f t="shared" si="16"/>
        <v>110000</v>
      </c>
      <c r="N36" s="332">
        <f t="shared" si="16"/>
        <v>-5000</v>
      </c>
      <c r="O36" s="332">
        <f t="shared" si="16"/>
        <v>105000</v>
      </c>
    </row>
    <row r="37" spans="1:15" ht="15.75">
      <c r="A37" s="321" t="s">
        <v>129</v>
      </c>
      <c r="B37" s="334"/>
      <c r="C37" s="334"/>
      <c r="D37" s="334">
        <v>41</v>
      </c>
      <c r="E37" s="334">
        <v>223001</v>
      </c>
      <c r="F37" s="335" t="s">
        <v>778</v>
      </c>
      <c r="G37" s="336">
        <v>40000</v>
      </c>
      <c r="H37" s="44"/>
      <c r="I37" s="337">
        <v>31.2</v>
      </c>
      <c r="J37" s="44"/>
      <c r="K37" s="44"/>
      <c r="L37" s="336"/>
      <c r="M37" s="336">
        <f t="shared" si="7"/>
        <v>40000</v>
      </c>
      <c r="N37" s="336">
        <v>-5000</v>
      </c>
      <c r="O37" s="336">
        <f>M37+N37</f>
        <v>35000</v>
      </c>
    </row>
    <row r="38" spans="1:15" ht="15.75">
      <c r="A38" s="321" t="s">
        <v>130</v>
      </c>
      <c r="B38" s="334"/>
      <c r="C38" s="334"/>
      <c r="D38" s="334">
        <v>41</v>
      </c>
      <c r="E38" s="334">
        <v>223001</v>
      </c>
      <c r="F38" s="335" t="s">
        <v>779</v>
      </c>
      <c r="G38" s="336">
        <v>5000</v>
      </c>
      <c r="H38" s="44"/>
      <c r="I38" s="337">
        <v>11</v>
      </c>
      <c r="J38" s="44"/>
      <c r="K38" s="44"/>
      <c r="L38" s="336"/>
      <c r="M38" s="336">
        <f aca="true" t="shared" si="17" ref="M38:M46">G38+L38</f>
        <v>5000</v>
      </c>
      <c r="N38" s="336"/>
      <c r="O38" s="336">
        <f aca="true" t="shared" si="18" ref="O38:O46">M38+N38</f>
        <v>5000</v>
      </c>
    </row>
    <row r="39" spans="1:15" ht="15.75">
      <c r="A39" s="321" t="s">
        <v>217</v>
      </c>
      <c r="B39" s="334"/>
      <c r="C39" s="334"/>
      <c r="D39" s="334">
        <v>41</v>
      </c>
      <c r="E39" s="334">
        <v>223001</v>
      </c>
      <c r="F39" s="335" t="s">
        <v>780</v>
      </c>
      <c r="G39" s="336">
        <v>3000</v>
      </c>
      <c r="H39" s="44"/>
      <c r="I39" s="337">
        <v>2.4</v>
      </c>
      <c r="J39" s="44"/>
      <c r="K39" s="44"/>
      <c r="L39" s="336"/>
      <c r="M39" s="336">
        <f t="shared" si="17"/>
        <v>3000</v>
      </c>
      <c r="N39" s="336"/>
      <c r="O39" s="336">
        <f t="shared" si="18"/>
        <v>3000</v>
      </c>
    </row>
    <row r="40" spans="1:15" ht="15.75">
      <c r="A40" s="321" t="s">
        <v>132</v>
      </c>
      <c r="B40" s="334"/>
      <c r="C40" s="334"/>
      <c r="D40" s="334">
        <v>41</v>
      </c>
      <c r="E40" s="334">
        <v>223003</v>
      </c>
      <c r="F40" s="335" t="s">
        <v>781</v>
      </c>
      <c r="G40" s="336">
        <v>3000</v>
      </c>
      <c r="H40" s="44"/>
      <c r="I40" s="337">
        <v>5.2</v>
      </c>
      <c r="J40" s="44"/>
      <c r="K40" s="44"/>
      <c r="L40" s="336"/>
      <c r="M40" s="336">
        <f t="shared" si="17"/>
        <v>3000</v>
      </c>
      <c r="N40" s="336"/>
      <c r="O40" s="336">
        <f t="shared" si="18"/>
        <v>3000</v>
      </c>
    </row>
    <row r="41" spans="1:15" ht="15.75">
      <c r="A41" s="321" t="s">
        <v>218</v>
      </c>
      <c r="B41" s="334"/>
      <c r="C41" s="334"/>
      <c r="D41" s="334">
        <v>41</v>
      </c>
      <c r="E41" s="334">
        <v>223004</v>
      </c>
      <c r="F41" s="335" t="s">
        <v>782</v>
      </c>
      <c r="G41" s="336"/>
      <c r="H41" s="44"/>
      <c r="I41" s="337">
        <v>0</v>
      </c>
      <c r="J41" s="44"/>
      <c r="K41" s="44"/>
      <c r="L41" s="336"/>
      <c r="M41" s="336">
        <f t="shared" si="17"/>
        <v>0</v>
      </c>
      <c r="N41" s="336"/>
      <c r="O41" s="336">
        <f t="shared" si="18"/>
        <v>0</v>
      </c>
    </row>
    <row r="42" spans="1:15" ht="15.75">
      <c r="A42" s="321" t="s">
        <v>133</v>
      </c>
      <c r="B42" s="334"/>
      <c r="C42" s="334"/>
      <c r="D42" s="334">
        <v>41</v>
      </c>
      <c r="E42" s="334">
        <v>223002</v>
      </c>
      <c r="F42" s="335" t="s">
        <v>783</v>
      </c>
      <c r="G42" s="336">
        <v>35000</v>
      </c>
      <c r="H42" s="44"/>
      <c r="I42" s="337"/>
      <c r="J42" s="44"/>
      <c r="K42" s="44"/>
      <c r="L42" s="336"/>
      <c r="M42" s="336">
        <f t="shared" si="17"/>
        <v>35000</v>
      </c>
      <c r="N42" s="336"/>
      <c r="O42" s="336">
        <f t="shared" si="18"/>
        <v>35000</v>
      </c>
    </row>
    <row r="43" spans="1:15" ht="15.75">
      <c r="A43" s="321" t="s">
        <v>134</v>
      </c>
      <c r="B43" s="334"/>
      <c r="C43" s="334"/>
      <c r="D43" s="334">
        <v>41</v>
      </c>
      <c r="E43" s="334">
        <v>223002</v>
      </c>
      <c r="F43" s="335" t="s">
        <v>784</v>
      </c>
      <c r="G43" s="336">
        <v>14000</v>
      </c>
      <c r="H43" s="44"/>
      <c r="I43" s="337"/>
      <c r="J43" s="44"/>
      <c r="K43" s="44"/>
      <c r="L43" s="336"/>
      <c r="M43" s="336">
        <f t="shared" si="17"/>
        <v>14000</v>
      </c>
      <c r="N43" s="336"/>
      <c r="O43" s="336">
        <f t="shared" si="18"/>
        <v>14000</v>
      </c>
    </row>
    <row r="44" spans="1:15" ht="15.75">
      <c r="A44" s="321" t="s">
        <v>220</v>
      </c>
      <c r="B44" s="334"/>
      <c r="C44" s="334"/>
      <c r="D44" s="334">
        <v>41</v>
      </c>
      <c r="E44" s="334">
        <v>223002</v>
      </c>
      <c r="F44" s="335" t="s">
        <v>785</v>
      </c>
      <c r="G44" s="336">
        <v>4000</v>
      </c>
      <c r="H44" s="44"/>
      <c r="I44" s="337"/>
      <c r="J44" s="44"/>
      <c r="K44" s="44"/>
      <c r="L44" s="336"/>
      <c r="M44" s="336">
        <f t="shared" si="17"/>
        <v>4000</v>
      </c>
      <c r="N44" s="336"/>
      <c r="O44" s="336">
        <f t="shared" si="18"/>
        <v>4000</v>
      </c>
    </row>
    <row r="45" spans="1:15" ht="15.75">
      <c r="A45" s="321" t="s">
        <v>221</v>
      </c>
      <c r="B45" s="334"/>
      <c r="C45" s="334"/>
      <c r="D45" s="334">
        <v>41</v>
      </c>
      <c r="E45" s="334">
        <v>223002</v>
      </c>
      <c r="F45" s="335" t="s">
        <v>786</v>
      </c>
      <c r="G45" s="336">
        <v>3000</v>
      </c>
      <c r="H45" s="44"/>
      <c r="I45" s="337"/>
      <c r="J45" s="44"/>
      <c r="K45" s="44"/>
      <c r="L45" s="336"/>
      <c r="M45" s="336">
        <f t="shared" si="17"/>
        <v>3000</v>
      </c>
      <c r="N45" s="336"/>
      <c r="O45" s="336">
        <f t="shared" si="18"/>
        <v>3000</v>
      </c>
    </row>
    <row r="46" spans="1:15" ht="15.75">
      <c r="A46" s="321" t="s">
        <v>222</v>
      </c>
      <c r="B46" s="334"/>
      <c r="C46" s="334"/>
      <c r="D46" s="334" t="s">
        <v>9</v>
      </c>
      <c r="E46" s="334">
        <v>223001</v>
      </c>
      <c r="F46" s="335" t="s">
        <v>787</v>
      </c>
      <c r="G46" s="336">
        <v>3000</v>
      </c>
      <c r="H46" s="44"/>
      <c r="I46" s="337"/>
      <c r="J46" s="44"/>
      <c r="K46" s="44"/>
      <c r="L46" s="336"/>
      <c r="M46" s="336">
        <f t="shared" si="17"/>
        <v>3000</v>
      </c>
      <c r="N46" s="336"/>
      <c r="O46" s="336">
        <f t="shared" si="18"/>
        <v>3000</v>
      </c>
    </row>
    <row r="47" spans="1:15" ht="15.75">
      <c r="A47" s="321" t="s">
        <v>224</v>
      </c>
      <c r="B47" s="330"/>
      <c r="C47" s="330">
        <v>229</v>
      </c>
      <c r="D47" s="330"/>
      <c r="E47" s="330"/>
      <c r="F47" s="331" t="s">
        <v>788</v>
      </c>
      <c r="G47" s="332">
        <f aca="true" t="shared" si="19" ref="G47:O47">SUM(G48)</f>
        <v>800</v>
      </c>
      <c r="H47" s="332">
        <f t="shared" si="19"/>
        <v>0</v>
      </c>
      <c r="I47" s="332">
        <f t="shared" si="19"/>
        <v>1</v>
      </c>
      <c r="J47" s="332">
        <f t="shared" si="19"/>
        <v>0</v>
      </c>
      <c r="K47" s="332">
        <f t="shared" si="19"/>
        <v>0</v>
      </c>
      <c r="L47" s="332">
        <f t="shared" si="19"/>
        <v>0</v>
      </c>
      <c r="M47" s="332">
        <f t="shared" si="19"/>
        <v>800</v>
      </c>
      <c r="N47" s="332">
        <f t="shared" si="19"/>
        <v>0</v>
      </c>
      <c r="O47" s="332">
        <f t="shared" si="19"/>
        <v>800</v>
      </c>
    </row>
    <row r="48" spans="1:15" ht="15.75">
      <c r="A48" s="321" t="s">
        <v>330</v>
      </c>
      <c r="B48" s="334"/>
      <c r="C48" s="334"/>
      <c r="D48" s="334">
        <v>41</v>
      </c>
      <c r="E48" s="334">
        <v>229005</v>
      </c>
      <c r="F48" s="335" t="s">
        <v>789</v>
      </c>
      <c r="G48" s="336">
        <v>800</v>
      </c>
      <c r="H48" s="44"/>
      <c r="I48" s="337">
        <v>1</v>
      </c>
      <c r="J48" s="44"/>
      <c r="K48" s="44"/>
      <c r="L48" s="336"/>
      <c r="M48" s="336">
        <f aca="true" t="shared" si="20" ref="M48:M60">G48+L48</f>
        <v>800</v>
      </c>
      <c r="N48" s="336"/>
      <c r="O48" s="336">
        <f>M48+N48</f>
        <v>800</v>
      </c>
    </row>
    <row r="49" spans="1:15" ht="15.75">
      <c r="A49" s="321" t="s">
        <v>135</v>
      </c>
      <c r="B49" s="326">
        <v>290</v>
      </c>
      <c r="C49" s="326"/>
      <c r="D49" s="326"/>
      <c r="E49" s="326"/>
      <c r="F49" s="327" t="s">
        <v>790</v>
      </c>
      <c r="G49" s="328">
        <f>SUM(G50)</f>
        <v>56000</v>
      </c>
      <c r="H49" s="328">
        <f aca="true" t="shared" si="21" ref="H49:O49">SUM(H50)</f>
        <v>0</v>
      </c>
      <c r="I49" s="328">
        <f t="shared" si="21"/>
        <v>25022</v>
      </c>
      <c r="J49" s="328">
        <f t="shared" si="21"/>
        <v>0</v>
      </c>
      <c r="K49" s="328">
        <f t="shared" si="21"/>
        <v>0</v>
      </c>
      <c r="L49" s="328">
        <f t="shared" si="21"/>
        <v>0</v>
      </c>
      <c r="M49" s="328">
        <f t="shared" si="21"/>
        <v>56000</v>
      </c>
      <c r="N49" s="328">
        <f t="shared" si="21"/>
        <v>4000</v>
      </c>
      <c r="O49" s="328">
        <f t="shared" si="21"/>
        <v>60000</v>
      </c>
    </row>
    <row r="50" spans="1:15" ht="15.75">
      <c r="A50" s="321" t="s">
        <v>338</v>
      </c>
      <c r="B50" s="330"/>
      <c r="C50" s="330">
        <v>292</v>
      </c>
      <c r="D50" s="330"/>
      <c r="E50" s="330"/>
      <c r="F50" s="331" t="s">
        <v>791</v>
      </c>
      <c r="G50" s="332">
        <f aca="true" t="shared" si="22" ref="G50:O50">SUM(G51:G55)</f>
        <v>56000</v>
      </c>
      <c r="H50" s="332">
        <f t="shared" si="22"/>
        <v>0</v>
      </c>
      <c r="I50" s="332">
        <f t="shared" si="22"/>
        <v>25022</v>
      </c>
      <c r="J50" s="332">
        <f t="shared" si="22"/>
        <v>0</v>
      </c>
      <c r="K50" s="332">
        <f t="shared" si="22"/>
        <v>0</v>
      </c>
      <c r="L50" s="332">
        <f t="shared" si="22"/>
        <v>0</v>
      </c>
      <c r="M50" s="332">
        <f t="shared" si="22"/>
        <v>56000</v>
      </c>
      <c r="N50" s="332">
        <f t="shared" si="22"/>
        <v>4000</v>
      </c>
      <c r="O50" s="332">
        <f t="shared" si="22"/>
        <v>60000</v>
      </c>
    </row>
    <row r="51" spans="1:15" ht="12.75" customHeight="1">
      <c r="A51" s="321" t="s">
        <v>137</v>
      </c>
      <c r="B51" s="334"/>
      <c r="C51" s="334"/>
      <c r="D51" s="334">
        <v>41</v>
      </c>
      <c r="E51" s="334">
        <v>292008</v>
      </c>
      <c r="F51" s="335" t="s">
        <v>792</v>
      </c>
      <c r="G51" s="336">
        <v>15000</v>
      </c>
      <c r="H51" s="44"/>
      <c r="I51" s="337">
        <v>3.4</v>
      </c>
      <c r="J51" s="44"/>
      <c r="K51" s="44"/>
      <c r="L51" s="336"/>
      <c r="M51" s="336">
        <f t="shared" si="20"/>
        <v>15000</v>
      </c>
      <c r="N51" s="336"/>
      <c r="O51" s="336">
        <f>M51+N51</f>
        <v>15000</v>
      </c>
    </row>
    <row r="52" spans="1:15" ht="15.75">
      <c r="A52" s="321" t="s">
        <v>364</v>
      </c>
      <c r="B52" s="334"/>
      <c r="C52" s="334"/>
      <c r="D52" s="334">
        <v>41</v>
      </c>
      <c r="E52" s="334">
        <v>292012</v>
      </c>
      <c r="F52" s="335" t="s">
        <v>793</v>
      </c>
      <c r="G52" s="336">
        <v>1000</v>
      </c>
      <c r="H52" s="44"/>
      <c r="I52" s="337">
        <v>12.3</v>
      </c>
      <c r="J52" s="44"/>
      <c r="K52" s="44"/>
      <c r="L52" s="336"/>
      <c r="M52" s="336">
        <f t="shared" si="20"/>
        <v>1000</v>
      </c>
      <c r="N52" s="336">
        <v>4000</v>
      </c>
      <c r="O52" s="336">
        <f>M52+N52</f>
        <v>5000</v>
      </c>
    </row>
    <row r="53" spans="1:15" ht="15.75">
      <c r="A53" s="321" t="s">
        <v>365</v>
      </c>
      <c r="B53" s="334"/>
      <c r="C53" s="334"/>
      <c r="D53" s="334">
        <v>41</v>
      </c>
      <c r="E53" s="334">
        <v>292019</v>
      </c>
      <c r="F53" s="335" t="s">
        <v>794</v>
      </c>
      <c r="G53" s="336">
        <v>40000</v>
      </c>
      <c r="H53" s="44"/>
      <c r="I53" s="337">
        <v>6.3</v>
      </c>
      <c r="J53" s="44"/>
      <c r="K53" s="44"/>
      <c r="L53" s="336"/>
      <c r="M53" s="336">
        <f t="shared" si="20"/>
        <v>40000</v>
      </c>
      <c r="N53" s="336"/>
      <c r="O53" s="336">
        <f>M53+N53</f>
        <v>40000</v>
      </c>
    </row>
    <row r="54" spans="1:15" s="130" customFormat="1" ht="15.75">
      <c r="A54" s="321" t="s">
        <v>226</v>
      </c>
      <c r="B54" s="343"/>
      <c r="C54" s="343"/>
      <c r="D54" s="343">
        <v>41</v>
      </c>
      <c r="E54" s="343">
        <v>292006</v>
      </c>
      <c r="F54" s="344" t="s">
        <v>795</v>
      </c>
      <c r="G54" s="347"/>
      <c r="H54" s="348"/>
      <c r="I54" s="337">
        <v>0</v>
      </c>
      <c r="J54" s="348"/>
      <c r="K54" s="348"/>
      <c r="L54" s="347"/>
      <c r="M54" s="336">
        <f t="shared" si="20"/>
        <v>0</v>
      </c>
      <c r="N54" s="347"/>
      <c r="O54" s="336">
        <f>M54+N54</f>
        <v>0</v>
      </c>
    </row>
    <row r="55" spans="1:15" s="130" customFormat="1" ht="15.75">
      <c r="A55" s="321" t="s">
        <v>227</v>
      </c>
      <c r="B55" s="343"/>
      <c r="C55" s="343"/>
      <c r="D55" s="343">
        <v>41</v>
      </c>
      <c r="E55" s="343">
        <v>292027</v>
      </c>
      <c r="F55" s="344" t="s">
        <v>796</v>
      </c>
      <c r="G55" s="347">
        <v>0</v>
      </c>
      <c r="H55" s="348"/>
      <c r="I55" s="349">
        <f>SUM(I56)</f>
        <v>25000</v>
      </c>
      <c r="J55" s="348"/>
      <c r="K55" s="348"/>
      <c r="L55" s="347"/>
      <c r="M55" s="336">
        <f t="shared" si="20"/>
        <v>0</v>
      </c>
      <c r="N55" s="347"/>
      <c r="O55" s="336">
        <f>M55+N55</f>
        <v>0</v>
      </c>
    </row>
    <row r="56" spans="1:15" ht="15.75">
      <c r="A56" s="321" t="s">
        <v>230</v>
      </c>
      <c r="B56" s="341">
        <v>300</v>
      </c>
      <c r="C56" s="341"/>
      <c r="D56" s="341"/>
      <c r="E56" s="341">
        <v>300</v>
      </c>
      <c r="F56" s="342" t="s">
        <v>733</v>
      </c>
      <c r="G56" s="324">
        <f>SUM(G57)</f>
        <v>1390000</v>
      </c>
      <c r="H56" s="324">
        <f aca="true" t="shared" si="23" ref="H56:O56">SUM(H57)</f>
        <v>28230</v>
      </c>
      <c r="I56" s="324">
        <f t="shared" si="23"/>
        <v>25000</v>
      </c>
      <c r="J56" s="324">
        <f t="shared" si="23"/>
        <v>25000</v>
      </c>
      <c r="K56" s="324">
        <f t="shared" si="23"/>
        <v>6265027</v>
      </c>
      <c r="L56" s="324">
        <f t="shared" si="23"/>
        <v>87000</v>
      </c>
      <c r="M56" s="324">
        <f t="shared" si="23"/>
        <v>1477000</v>
      </c>
      <c r="N56" s="324">
        <f t="shared" si="23"/>
        <v>-23028.800000000003</v>
      </c>
      <c r="O56" s="324">
        <f t="shared" si="23"/>
        <v>1453971.2</v>
      </c>
    </row>
    <row r="57" spans="1:15" ht="15.75">
      <c r="A57" s="321" t="s">
        <v>232</v>
      </c>
      <c r="B57" s="326">
        <v>310</v>
      </c>
      <c r="C57" s="326"/>
      <c r="D57" s="326"/>
      <c r="E57" s="326"/>
      <c r="F57" s="327" t="s">
        <v>797</v>
      </c>
      <c r="G57" s="328">
        <f aca="true" t="shared" si="24" ref="G57:O57">SUM(G58:G59)</f>
        <v>1390000</v>
      </c>
      <c r="H57" s="328">
        <f t="shared" si="24"/>
        <v>28230</v>
      </c>
      <c r="I57" s="328">
        <f t="shared" si="24"/>
        <v>25000</v>
      </c>
      <c r="J57" s="328">
        <f t="shared" si="24"/>
        <v>25000</v>
      </c>
      <c r="K57" s="328">
        <f t="shared" si="24"/>
        <v>6265027</v>
      </c>
      <c r="L57" s="328">
        <f t="shared" si="24"/>
        <v>87000</v>
      </c>
      <c r="M57" s="328">
        <f t="shared" si="24"/>
        <v>1477000</v>
      </c>
      <c r="N57" s="328">
        <f t="shared" si="24"/>
        <v>-23028.800000000003</v>
      </c>
      <c r="O57" s="328">
        <f t="shared" si="24"/>
        <v>1453971.2</v>
      </c>
    </row>
    <row r="58" spans="1:15" ht="15.75">
      <c r="A58" s="321" t="s">
        <v>234</v>
      </c>
      <c r="B58" s="330"/>
      <c r="C58" s="330">
        <v>311</v>
      </c>
      <c r="D58" s="343"/>
      <c r="E58" s="343"/>
      <c r="F58" s="344" t="s">
        <v>798</v>
      </c>
      <c r="G58" s="347">
        <v>25000</v>
      </c>
      <c r="H58" s="348">
        <v>25000</v>
      </c>
      <c r="I58" s="349">
        <v>25000</v>
      </c>
      <c r="J58" s="348">
        <v>25000</v>
      </c>
      <c r="K58" s="348">
        <v>25000</v>
      </c>
      <c r="L58" s="347">
        <v>0</v>
      </c>
      <c r="M58" s="336">
        <f>G58+L58</f>
        <v>25000</v>
      </c>
      <c r="N58" s="347">
        <v>0</v>
      </c>
      <c r="O58" s="336">
        <f>M58+N58</f>
        <v>25000</v>
      </c>
    </row>
    <row r="59" spans="1:15" ht="15.75">
      <c r="A59" s="321" t="s">
        <v>236</v>
      </c>
      <c r="B59" s="330"/>
      <c r="C59" s="330">
        <v>312</v>
      </c>
      <c r="D59" s="330"/>
      <c r="E59" s="330"/>
      <c r="F59" s="331" t="s">
        <v>799</v>
      </c>
      <c r="G59" s="332">
        <f aca="true" t="shared" si="25" ref="G59:O59">SUM(G60:G84)</f>
        <v>1365000</v>
      </c>
      <c r="H59" s="332">
        <f t="shared" si="25"/>
        <v>3230</v>
      </c>
      <c r="I59" s="332">
        <f t="shared" si="25"/>
        <v>0</v>
      </c>
      <c r="J59" s="332">
        <f t="shared" si="25"/>
        <v>0</v>
      </c>
      <c r="K59" s="332">
        <f t="shared" si="25"/>
        <v>6240027</v>
      </c>
      <c r="L59" s="332">
        <f t="shared" si="25"/>
        <v>87000</v>
      </c>
      <c r="M59" s="332">
        <f t="shared" si="25"/>
        <v>1452000</v>
      </c>
      <c r="N59" s="332">
        <f t="shared" si="25"/>
        <v>-23028.800000000003</v>
      </c>
      <c r="O59" s="332">
        <f t="shared" si="25"/>
        <v>1428971.2</v>
      </c>
    </row>
    <row r="60" spans="1:15" ht="15.75">
      <c r="A60" s="321" t="s">
        <v>238</v>
      </c>
      <c r="B60" s="334"/>
      <c r="C60" s="334"/>
      <c r="D60" s="334">
        <v>111</v>
      </c>
      <c r="E60" s="334">
        <v>312001</v>
      </c>
      <c r="F60" s="335" t="s">
        <v>800</v>
      </c>
      <c r="G60" s="345">
        <v>15000</v>
      </c>
      <c r="H60" s="350">
        <v>111</v>
      </c>
      <c r="I60" s="334"/>
      <c r="J60" s="334"/>
      <c r="K60" s="334">
        <v>312001</v>
      </c>
      <c r="L60" s="345"/>
      <c r="M60" s="345">
        <f t="shared" si="20"/>
        <v>15000</v>
      </c>
      <c r="N60" s="345">
        <v>600</v>
      </c>
      <c r="O60" s="345">
        <f>M60+N60</f>
        <v>15600</v>
      </c>
    </row>
    <row r="61" spans="1:15" ht="15.75">
      <c r="A61" s="321" t="s">
        <v>239</v>
      </c>
      <c r="B61" s="334"/>
      <c r="C61" s="334"/>
      <c r="D61" s="334">
        <v>111</v>
      </c>
      <c r="E61" s="334">
        <v>312001</v>
      </c>
      <c r="F61" s="335" t="s">
        <v>801</v>
      </c>
      <c r="G61" s="345">
        <v>13900</v>
      </c>
      <c r="H61" s="350">
        <v>111</v>
      </c>
      <c r="I61" s="334"/>
      <c r="J61" s="334"/>
      <c r="K61" s="334">
        <v>312001</v>
      </c>
      <c r="L61" s="345"/>
      <c r="M61" s="345">
        <f aca="true" t="shared" si="26" ref="M61:M84">G61+L61</f>
        <v>13900</v>
      </c>
      <c r="N61" s="345"/>
      <c r="O61" s="345">
        <f aca="true" t="shared" si="27" ref="O61:O84">M61+N61</f>
        <v>13900</v>
      </c>
    </row>
    <row r="62" spans="1:15" ht="15.75">
      <c r="A62" s="321" t="s">
        <v>240</v>
      </c>
      <c r="B62" s="334"/>
      <c r="C62" s="334"/>
      <c r="D62" s="334">
        <v>111</v>
      </c>
      <c r="E62" s="334">
        <v>312001</v>
      </c>
      <c r="F62" s="335" t="s">
        <v>802</v>
      </c>
      <c r="G62" s="345">
        <v>4000</v>
      </c>
      <c r="H62" s="350">
        <v>111</v>
      </c>
      <c r="I62" s="334"/>
      <c r="J62" s="334"/>
      <c r="K62" s="334">
        <v>312001</v>
      </c>
      <c r="L62" s="345"/>
      <c r="M62" s="345">
        <f t="shared" si="26"/>
        <v>4000</v>
      </c>
      <c r="N62" s="345"/>
      <c r="O62" s="345">
        <f t="shared" si="27"/>
        <v>4000</v>
      </c>
    </row>
    <row r="63" spans="1:15" ht="15.75">
      <c r="A63" s="321" t="s">
        <v>241</v>
      </c>
      <c r="B63" s="334"/>
      <c r="C63" s="334"/>
      <c r="D63" s="334">
        <v>111</v>
      </c>
      <c r="E63" s="334">
        <v>312001</v>
      </c>
      <c r="F63" s="335" t="s">
        <v>803</v>
      </c>
      <c r="G63" s="345">
        <v>20000</v>
      </c>
      <c r="H63" s="350">
        <v>111</v>
      </c>
      <c r="I63" s="334"/>
      <c r="J63" s="334"/>
      <c r="K63" s="334">
        <v>312001</v>
      </c>
      <c r="L63" s="345"/>
      <c r="M63" s="345">
        <f t="shared" si="26"/>
        <v>20000</v>
      </c>
      <c r="N63" s="345"/>
      <c r="O63" s="345">
        <f t="shared" si="27"/>
        <v>20000</v>
      </c>
    </row>
    <row r="64" spans="1:15" ht="15.75">
      <c r="A64" s="321" t="s">
        <v>242</v>
      </c>
      <c r="B64" s="334"/>
      <c r="C64" s="334"/>
      <c r="D64" s="334">
        <v>111</v>
      </c>
      <c r="E64" s="334">
        <v>312001</v>
      </c>
      <c r="F64" s="335" t="s">
        <v>804</v>
      </c>
      <c r="G64" s="345">
        <v>20000</v>
      </c>
      <c r="H64" s="350">
        <v>111</v>
      </c>
      <c r="I64" s="334"/>
      <c r="J64" s="334"/>
      <c r="K64" s="334">
        <v>312001</v>
      </c>
      <c r="L64" s="345"/>
      <c r="M64" s="345">
        <f t="shared" si="26"/>
        <v>20000</v>
      </c>
      <c r="N64" s="345"/>
      <c r="O64" s="345">
        <f t="shared" si="27"/>
        <v>20000</v>
      </c>
    </row>
    <row r="65" spans="1:15" ht="15.75">
      <c r="A65" s="321" t="s">
        <v>244</v>
      </c>
      <c r="B65" s="334"/>
      <c r="C65" s="334"/>
      <c r="D65" s="334">
        <v>111</v>
      </c>
      <c r="E65" s="334">
        <v>312001</v>
      </c>
      <c r="F65" s="335" t="s">
        <v>805</v>
      </c>
      <c r="G65" s="345">
        <v>8000</v>
      </c>
      <c r="H65" s="350">
        <v>111</v>
      </c>
      <c r="I65" s="334"/>
      <c r="J65" s="334"/>
      <c r="K65" s="334">
        <v>312001</v>
      </c>
      <c r="L65" s="345"/>
      <c r="M65" s="345">
        <f t="shared" si="26"/>
        <v>8000</v>
      </c>
      <c r="N65" s="345"/>
      <c r="O65" s="345">
        <f t="shared" si="27"/>
        <v>8000</v>
      </c>
    </row>
    <row r="66" spans="1:15" ht="15.75">
      <c r="A66" s="321" t="s">
        <v>245</v>
      </c>
      <c r="B66" s="334"/>
      <c r="C66" s="334"/>
      <c r="D66" s="334">
        <v>111</v>
      </c>
      <c r="E66" s="334">
        <v>312001</v>
      </c>
      <c r="F66" s="335" t="s">
        <v>806</v>
      </c>
      <c r="G66" s="345"/>
      <c r="H66" s="350">
        <v>111</v>
      </c>
      <c r="I66" s="334"/>
      <c r="J66" s="334"/>
      <c r="K66" s="334">
        <v>312001</v>
      </c>
      <c r="L66" s="345"/>
      <c r="M66" s="345">
        <f t="shared" si="26"/>
        <v>0</v>
      </c>
      <c r="N66" s="345"/>
      <c r="O66" s="345">
        <f t="shared" si="27"/>
        <v>0</v>
      </c>
    </row>
    <row r="67" spans="1:15" ht="15.75">
      <c r="A67" s="321" t="s">
        <v>246</v>
      </c>
      <c r="B67" s="334"/>
      <c r="C67" s="334"/>
      <c r="D67" s="334">
        <v>111</v>
      </c>
      <c r="E67" s="334">
        <v>312001</v>
      </c>
      <c r="F67" s="335" t="s">
        <v>807</v>
      </c>
      <c r="G67" s="345">
        <v>22000</v>
      </c>
      <c r="H67" s="350">
        <v>111</v>
      </c>
      <c r="I67" s="334"/>
      <c r="J67" s="334"/>
      <c r="K67" s="334">
        <v>312001</v>
      </c>
      <c r="L67" s="345"/>
      <c r="M67" s="345">
        <f t="shared" si="26"/>
        <v>22000</v>
      </c>
      <c r="N67" s="345"/>
      <c r="O67" s="345">
        <f t="shared" si="27"/>
        <v>22000</v>
      </c>
    </row>
    <row r="68" spans="1:15" ht="15.75">
      <c r="A68" s="321" t="s">
        <v>248</v>
      </c>
      <c r="B68" s="334"/>
      <c r="C68" s="334"/>
      <c r="D68" s="334">
        <v>111</v>
      </c>
      <c r="E68" s="334">
        <v>312001</v>
      </c>
      <c r="F68" s="335" t="s">
        <v>808</v>
      </c>
      <c r="G68" s="345">
        <v>11000</v>
      </c>
      <c r="H68" s="350">
        <v>111</v>
      </c>
      <c r="I68" s="334"/>
      <c r="J68" s="334"/>
      <c r="K68" s="334">
        <v>312001</v>
      </c>
      <c r="L68" s="345"/>
      <c r="M68" s="345">
        <f t="shared" si="26"/>
        <v>11000</v>
      </c>
      <c r="N68" s="345"/>
      <c r="O68" s="345">
        <f t="shared" si="27"/>
        <v>11000</v>
      </c>
    </row>
    <row r="69" spans="1:15" ht="15.75">
      <c r="A69" s="321" t="s">
        <v>250</v>
      </c>
      <c r="B69" s="334"/>
      <c r="C69" s="334"/>
      <c r="D69" s="334">
        <v>111</v>
      </c>
      <c r="E69" s="334">
        <v>312001</v>
      </c>
      <c r="F69" s="335" t="s">
        <v>809</v>
      </c>
      <c r="G69" s="345">
        <v>2200</v>
      </c>
      <c r="H69" s="350">
        <v>111</v>
      </c>
      <c r="I69" s="334"/>
      <c r="J69" s="334"/>
      <c r="K69" s="334">
        <v>312001</v>
      </c>
      <c r="L69" s="345"/>
      <c r="M69" s="345">
        <f t="shared" si="26"/>
        <v>2200</v>
      </c>
      <c r="N69" s="345"/>
      <c r="O69" s="345">
        <f t="shared" si="27"/>
        <v>2200</v>
      </c>
    </row>
    <row r="70" spans="1:15" ht="15.75">
      <c r="A70" s="321" t="s">
        <v>252</v>
      </c>
      <c r="B70" s="334"/>
      <c r="C70" s="334"/>
      <c r="D70" s="334" t="s">
        <v>2</v>
      </c>
      <c r="E70" s="343">
        <v>312001</v>
      </c>
      <c r="F70" s="335" t="s">
        <v>810</v>
      </c>
      <c r="G70" s="347">
        <v>31800</v>
      </c>
      <c r="H70" s="350">
        <v>111</v>
      </c>
      <c r="I70" s="334"/>
      <c r="J70" s="334"/>
      <c r="K70" s="343">
        <v>312001</v>
      </c>
      <c r="L70" s="347"/>
      <c r="M70" s="345">
        <f t="shared" si="26"/>
        <v>31800</v>
      </c>
      <c r="N70" s="347">
        <v>3000</v>
      </c>
      <c r="O70" s="345">
        <f t="shared" si="27"/>
        <v>34800</v>
      </c>
    </row>
    <row r="71" spans="1:15" ht="15.75">
      <c r="A71" s="321" t="s">
        <v>253</v>
      </c>
      <c r="B71" s="334"/>
      <c r="C71" s="334"/>
      <c r="D71" s="334">
        <v>111</v>
      </c>
      <c r="E71" s="343">
        <v>312001</v>
      </c>
      <c r="F71" s="335" t="s">
        <v>811</v>
      </c>
      <c r="G71" s="345">
        <v>8800</v>
      </c>
      <c r="H71" s="350">
        <v>111</v>
      </c>
      <c r="I71" s="334"/>
      <c r="J71" s="334"/>
      <c r="K71" s="343">
        <v>312001</v>
      </c>
      <c r="L71" s="345"/>
      <c r="M71" s="345">
        <f t="shared" si="26"/>
        <v>8800</v>
      </c>
      <c r="N71" s="345"/>
      <c r="O71" s="345">
        <f t="shared" si="27"/>
        <v>8800</v>
      </c>
    </row>
    <row r="72" spans="1:15" ht="15.75">
      <c r="A72" s="321" t="s">
        <v>254</v>
      </c>
      <c r="B72" s="334"/>
      <c r="C72" s="334"/>
      <c r="D72" s="334">
        <v>111</v>
      </c>
      <c r="E72" s="343">
        <v>312001</v>
      </c>
      <c r="F72" s="335" t="s">
        <v>812</v>
      </c>
      <c r="G72" s="345">
        <v>2400</v>
      </c>
      <c r="H72" s="350">
        <v>111</v>
      </c>
      <c r="I72" s="334"/>
      <c r="J72" s="334"/>
      <c r="K72" s="343">
        <v>312001</v>
      </c>
      <c r="L72" s="345"/>
      <c r="M72" s="345">
        <f t="shared" si="26"/>
        <v>2400</v>
      </c>
      <c r="N72" s="345"/>
      <c r="O72" s="345">
        <f t="shared" si="27"/>
        <v>2400</v>
      </c>
    </row>
    <row r="73" spans="1:15" ht="15.75">
      <c r="A73" s="321" t="s">
        <v>255</v>
      </c>
      <c r="B73" s="334"/>
      <c r="C73" s="334"/>
      <c r="D73" s="334">
        <v>111</v>
      </c>
      <c r="E73" s="343">
        <v>312001</v>
      </c>
      <c r="F73" s="335" t="s">
        <v>813</v>
      </c>
      <c r="G73" s="345">
        <v>2700</v>
      </c>
      <c r="H73" s="350">
        <v>111</v>
      </c>
      <c r="I73" s="334"/>
      <c r="J73" s="334"/>
      <c r="K73" s="343">
        <v>312001</v>
      </c>
      <c r="L73" s="345"/>
      <c r="M73" s="345">
        <f t="shared" si="26"/>
        <v>2700</v>
      </c>
      <c r="N73" s="345"/>
      <c r="O73" s="345">
        <f t="shared" si="27"/>
        <v>2700</v>
      </c>
    </row>
    <row r="74" spans="1:15" ht="15.75">
      <c r="A74" s="321" t="s">
        <v>256</v>
      </c>
      <c r="B74" s="334"/>
      <c r="C74" s="334"/>
      <c r="D74" s="334">
        <v>111</v>
      </c>
      <c r="E74" s="343">
        <v>312001</v>
      </c>
      <c r="F74" s="335" t="s">
        <v>814</v>
      </c>
      <c r="G74" s="345">
        <v>1400</v>
      </c>
      <c r="H74" s="350">
        <v>111</v>
      </c>
      <c r="I74" s="334"/>
      <c r="J74" s="334"/>
      <c r="K74" s="343">
        <v>312001</v>
      </c>
      <c r="L74" s="345"/>
      <c r="M74" s="345">
        <f t="shared" si="26"/>
        <v>1400</v>
      </c>
      <c r="N74" s="345"/>
      <c r="O74" s="345">
        <f t="shared" si="27"/>
        <v>1400</v>
      </c>
    </row>
    <row r="75" spans="1:15" ht="15.75">
      <c r="A75" s="321" t="s">
        <v>257</v>
      </c>
      <c r="B75" s="334"/>
      <c r="C75" s="334"/>
      <c r="D75" s="334">
        <v>111</v>
      </c>
      <c r="E75" s="343">
        <v>312001</v>
      </c>
      <c r="F75" s="335" t="s">
        <v>815</v>
      </c>
      <c r="G75" s="345">
        <v>24000</v>
      </c>
      <c r="H75" s="350">
        <v>111</v>
      </c>
      <c r="I75" s="334"/>
      <c r="J75" s="334"/>
      <c r="K75" s="343">
        <v>312001</v>
      </c>
      <c r="L75" s="345"/>
      <c r="M75" s="345">
        <f t="shared" si="26"/>
        <v>24000</v>
      </c>
      <c r="N75" s="345"/>
      <c r="O75" s="345">
        <f t="shared" si="27"/>
        <v>24000</v>
      </c>
    </row>
    <row r="76" spans="1:15" ht="15.75">
      <c r="A76" s="321" t="s">
        <v>259</v>
      </c>
      <c r="B76" s="334"/>
      <c r="C76" s="334"/>
      <c r="D76" s="334">
        <v>111</v>
      </c>
      <c r="E76" s="343">
        <v>312001</v>
      </c>
      <c r="F76" s="335" t="s">
        <v>816</v>
      </c>
      <c r="G76" s="345">
        <v>1075000</v>
      </c>
      <c r="H76" s="350">
        <v>111</v>
      </c>
      <c r="I76" s="334"/>
      <c r="J76" s="334"/>
      <c r="K76" s="343">
        <v>312001</v>
      </c>
      <c r="L76" s="345">
        <v>87000</v>
      </c>
      <c r="M76" s="345">
        <f t="shared" si="26"/>
        <v>1162000</v>
      </c>
      <c r="N76" s="345"/>
      <c r="O76" s="345">
        <f t="shared" si="27"/>
        <v>1162000</v>
      </c>
    </row>
    <row r="77" spans="1:15" ht="15.75">
      <c r="A77" s="321" t="s">
        <v>263</v>
      </c>
      <c r="B77" s="351"/>
      <c r="C77" s="351"/>
      <c r="D77" s="351">
        <v>111</v>
      </c>
      <c r="E77" s="351">
        <v>312001</v>
      </c>
      <c r="F77" s="352" t="s">
        <v>817</v>
      </c>
      <c r="G77" s="345">
        <v>0</v>
      </c>
      <c r="H77" s="350">
        <v>1161</v>
      </c>
      <c r="I77" s="334"/>
      <c r="J77" s="334"/>
      <c r="K77" s="334">
        <v>312002</v>
      </c>
      <c r="L77" s="345"/>
      <c r="M77" s="345">
        <f t="shared" si="26"/>
        <v>0</v>
      </c>
      <c r="N77" s="345"/>
      <c r="O77" s="345">
        <f t="shared" si="27"/>
        <v>0</v>
      </c>
    </row>
    <row r="78" spans="1:15" ht="15.75">
      <c r="A78" s="321" t="s">
        <v>264</v>
      </c>
      <c r="B78" s="351"/>
      <c r="C78" s="351"/>
      <c r="D78" s="351" t="s">
        <v>9</v>
      </c>
      <c r="E78" s="351">
        <v>312007</v>
      </c>
      <c r="F78" s="352" t="s">
        <v>818</v>
      </c>
      <c r="G78" s="345">
        <v>8000</v>
      </c>
      <c r="H78" s="353">
        <v>71</v>
      </c>
      <c r="I78" s="351"/>
      <c r="J78" s="351"/>
      <c r="K78" s="351">
        <v>312007</v>
      </c>
      <c r="L78" s="345"/>
      <c r="M78" s="345">
        <f t="shared" si="26"/>
        <v>8000</v>
      </c>
      <c r="N78" s="345">
        <v>2000</v>
      </c>
      <c r="O78" s="345">
        <f t="shared" si="27"/>
        <v>10000</v>
      </c>
    </row>
    <row r="79" spans="1:15" ht="15.75">
      <c r="A79" s="321" t="s">
        <v>266</v>
      </c>
      <c r="B79" s="351"/>
      <c r="C79" s="351"/>
      <c r="D79" s="351" t="s">
        <v>9</v>
      </c>
      <c r="E79" s="351">
        <v>312007</v>
      </c>
      <c r="F79" s="352" t="s">
        <v>819</v>
      </c>
      <c r="G79" s="345">
        <v>5000</v>
      </c>
      <c r="H79" s="353">
        <v>111</v>
      </c>
      <c r="I79" s="351"/>
      <c r="J79" s="351"/>
      <c r="K79" s="351">
        <v>312001</v>
      </c>
      <c r="L79" s="345"/>
      <c r="M79" s="345">
        <f t="shared" si="26"/>
        <v>5000</v>
      </c>
      <c r="N79" s="345">
        <v>3000</v>
      </c>
      <c r="O79" s="345">
        <f t="shared" si="27"/>
        <v>8000</v>
      </c>
    </row>
    <row r="80" spans="1:15" ht="15.75">
      <c r="A80" s="321" t="s">
        <v>267</v>
      </c>
      <c r="B80" s="351"/>
      <c r="C80" s="351"/>
      <c r="D80" s="351" t="s">
        <v>9</v>
      </c>
      <c r="E80" s="351">
        <v>312007</v>
      </c>
      <c r="F80" s="352" t="s">
        <v>820</v>
      </c>
      <c r="G80" s="345"/>
      <c r="H80" s="354"/>
      <c r="I80" s="354"/>
      <c r="J80" s="354"/>
      <c r="K80" s="354"/>
      <c r="L80" s="345"/>
      <c r="M80" s="345"/>
      <c r="N80" s="345">
        <v>8000</v>
      </c>
      <c r="O80" s="345">
        <f t="shared" si="27"/>
        <v>8000</v>
      </c>
    </row>
    <row r="81" spans="1:15" ht="15.75">
      <c r="A81" s="321" t="s">
        <v>269</v>
      </c>
      <c r="B81" s="351"/>
      <c r="C81" s="351"/>
      <c r="D81" s="351">
        <v>111</v>
      </c>
      <c r="E81" s="351">
        <v>312001</v>
      </c>
      <c r="F81" s="352" t="s">
        <v>821</v>
      </c>
      <c r="G81" s="345">
        <v>76800</v>
      </c>
      <c r="H81" s="44"/>
      <c r="I81" s="355"/>
      <c r="J81" s="44"/>
      <c r="K81" s="44"/>
      <c r="L81" s="345"/>
      <c r="M81" s="345">
        <f t="shared" si="26"/>
        <v>76800</v>
      </c>
      <c r="N81" s="345">
        <v>-76800</v>
      </c>
      <c r="O81" s="345">
        <f t="shared" si="27"/>
        <v>0</v>
      </c>
    </row>
    <row r="82" spans="1:15" ht="15.75">
      <c r="A82" s="321" t="s">
        <v>270</v>
      </c>
      <c r="B82" s="351"/>
      <c r="C82" s="351"/>
      <c r="D82" s="351" t="s">
        <v>504</v>
      </c>
      <c r="E82" s="351">
        <v>312001</v>
      </c>
      <c r="F82" s="352" t="s">
        <v>822</v>
      </c>
      <c r="G82" s="345"/>
      <c r="H82" s="44"/>
      <c r="I82" s="355"/>
      <c r="J82" s="44"/>
      <c r="K82" s="44"/>
      <c r="L82" s="345"/>
      <c r="M82" s="345">
        <f t="shared" si="26"/>
        <v>0</v>
      </c>
      <c r="N82" s="345">
        <v>37171.2</v>
      </c>
      <c r="O82" s="345">
        <f t="shared" si="27"/>
        <v>37171.2</v>
      </c>
    </row>
    <row r="83" spans="1:15" ht="15.75">
      <c r="A83" s="321" t="s">
        <v>272</v>
      </c>
      <c r="B83" s="351"/>
      <c r="C83" s="351"/>
      <c r="D83" s="351" t="s">
        <v>9</v>
      </c>
      <c r="E83" s="351">
        <v>311</v>
      </c>
      <c r="F83" s="352" t="s">
        <v>823</v>
      </c>
      <c r="G83" s="345">
        <v>7000</v>
      </c>
      <c r="H83" s="44"/>
      <c r="I83" s="355"/>
      <c r="J83" s="44"/>
      <c r="K83" s="44"/>
      <c r="L83" s="345"/>
      <c r="M83" s="345">
        <f t="shared" si="26"/>
        <v>7000</v>
      </c>
      <c r="N83" s="345"/>
      <c r="O83" s="345">
        <f t="shared" si="27"/>
        <v>7000</v>
      </c>
    </row>
    <row r="84" spans="1:15" ht="15.75">
      <c r="A84" s="321" t="s">
        <v>274</v>
      </c>
      <c r="B84" s="351"/>
      <c r="C84" s="351"/>
      <c r="D84" s="351">
        <v>111</v>
      </c>
      <c r="E84" s="351">
        <v>312007</v>
      </c>
      <c r="F84" s="352" t="s">
        <v>824</v>
      </c>
      <c r="G84" s="336">
        <v>6000</v>
      </c>
      <c r="H84" s="44"/>
      <c r="I84" s="355"/>
      <c r="J84" s="44"/>
      <c r="K84" s="44"/>
      <c r="L84" s="336"/>
      <c r="M84" s="345">
        <f t="shared" si="26"/>
        <v>6000</v>
      </c>
      <c r="N84" s="336"/>
      <c r="O84" s="345">
        <f t="shared" si="27"/>
        <v>6000</v>
      </c>
    </row>
    <row r="85" spans="1:15" ht="15.75">
      <c r="A85" s="321" t="s">
        <v>276</v>
      </c>
      <c r="B85" s="448"/>
      <c r="C85" s="448"/>
      <c r="D85" s="448"/>
      <c r="E85" s="448"/>
      <c r="F85" s="448"/>
      <c r="G85" s="356">
        <f aca="true" t="shared" si="28" ref="G85:O85">G4+G24+G56</f>
        <v>3966200</v>
      </c>
      <c r="H85" s="356">
        <f t="shared" si="28"/>
        <v>28230</v>
      </c>
      <c r="I85" s="356">
        <f t="shared" si="28"/>
        <v>52401.399999999994</v>
      </c>
      <c r="J85" s="356">
        <f t="shared" si="28"/>
        <v>25000</v>
      </c>
      <c r="K85" s="356">
        <f t="shared" si="28"/>
        <v>6265027</v>
      </c>
      <c r="L85" s="356">
        <f t="shared" si="28"/>
        <v>87000</v>
      </c>
      <c r="M85" s="356">
        <f t="shared" si="28"/>
        <v>4053200</v>
      </c>
      <c r="N85" s="356">
        <f t="shared" si="28"/>
        <v>57971.2</v>
      </c>
      <c r="O85" s="356">
        <f t="shared" si="28"/>
        <v>4111171.2</v>
      </c>
    </row>
    <row r="86" spans="1:6" ht="14.25">
      <c r="A86" s="357"/>
      <c r="B86" s="357"/>
      <c r="C86" s="357"/>
      <c r="D86" s="357"/>
      <c r="E86" s="357"/>
      <c r="F86" s="357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</sheetData>
  <sheetProtection/>
  <mergeCells count="8">
    <mergeCell ref="G2:O2"/>
    <mergeCell ref="B85:F85"/>
    <mergeCell ref="A1:F1"/>
    <mergeCell ref="A2:A3"/>
    <mergeCell ref="B2:B3"/>
    <mergeCell ref="C2:C3"/>
    <mergeCell ref="E2:E3"/>
    <mergeCell ref="F2:F3"/>
  </mergeCells>
  <printOptions horizontalCentered="1"/>
  <pageMargins left="0.23611111111111113" right="0.23611111111111113" top="0.7479166666666667" bottom="0.7479166666666667" header="0.5118055555555556" footer="0.5118055555555556"/>
  <pageSetup firstPageNumber="1" useFirstPageNumber="1"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zoomScale="124" zoomScaleNormal="124" zoomScalePageLayoutView="0" workbookViewId="0" topLeftCell="A5">
      <selection activeCell="B2" sqref="B2:D2"/>
    </sheetView>
  </sheetViews>
  <sheetFormatPr defaultColWidth="11.57421875" defaultRowHeight="12.75"/>
  <cols>
    <col min="1" max="1" width="6.00390625" style="0" customWidth="1"/>
    <col min="2" max="2" width="5.140625" style="0" customWidth="1"/>
    <col min="3" max="3" width="29.28125" style="0" customWidth="1"/>
    <col min="4" max="4" width="14.8515625" style="3" customWidth="1"/>
    <col min="5" max="5" width="13.140625" style="3" customWidth="1"/>
    <col min="6" max="6" width="13.00390625" style="3" customWidth="1"/>
    <col min="7" max="7" width="13.140625" style="3" customWidth="1"/>
    <col min="8" max="8" width="13.00390625" style="3" customWidth="1"/>
    <col min="9" max="9" width="11.57421875" style="0" customWidth="1"/>
    <col min="10" max="10" width="12.140625" style="0" customWidth="1"/>
  </cols>
  <sheetData>
    <row r="2" spans="2:8" ht="27.75" customHeight="1">
      <c r="B2" s="381" t="s">
        <v>14</v>
      </c>
      <c r="C2" s="381"/>
      <c r="D2" s="381"/>
      <c r="E2"/>
      <c r="F2"/>
      <c r="G2"/>
      <c r="H2"/>
    </row>
    <row r="3" ht="12.75">
      <c r="A3" s="4"/>
    </row>
    <row r="4" spans="2:8" ht="12.75">
      <c r="B4" s="382" t="s">
        <v>15</v>
      </c>
      <c r="C4" s="382"/>
      <c r="D4" s="383" t="s">
        <v>16</v>
      </c>
      <c r="E4" s="383"/>
      <c r="F4" s="383"/>
      <c r="G4" s="383"/>
      <c r="H4" s="383"/>
    </row>
    <row r="5" spans="2:8" ht="13.5" customHeight="1">
      <c r="B5" s="382"/>
      <c r="C5" s="382"/>
      <c r="D5" s="384">
        <v>2014</v>
      </c>
      <c r="E5" s="384" t="s">
        <v>17</v>
      </c>
      <c r="F5" s="384" t="s">
        <v>18</v>
      </c>
      <c r="G5" s="384" t="s">
        <v>19</v>
      </c>
      <c r="H5" s="384" t="s">
        <v>20</v>
      </c>
    </row>
    <row r="6" spans="2:8" ht="50.25" customHeight="1">
      <c r="B6" s="382"/>
      <c r="C6" s="382"/>
      <c r="D6" s="384"/>
      <c r="E6" s="384"/>
      <c r="F6" s="384"/>
      <c r="G6" s="384"/>
      <c r="H6" s="384"/>
    </row>
    <row r="7" spans="2:8" s="6" customFormat="1" ht="12.75">
      <c r="B7" s="7"/>
      <c r="C7" s="8" t="s">
        <v>21</v>
      </c>
      <c r="D7" s="9">
        <v>3966200</v>
      </c>
      <c r="E7" s="9">
        <f>'14_Sumarizácia'!D5</f>
        <v>87000</v>
      </c>
      <c r="F7" s="9">
        <f>'14_Sumarizácia'!E5</f>
        <v>4053200</v>
      </c>
      <c r="G7" s="9">
        <f>'14_Sumarizácia'!F5</f>
        <v>57971.2</v>
      </c>
      <c r="H7" s="9">
        <f>'14_Sumarizácia'!G5</f>
        <v>4111171.2</v>
      </c>
    </row>
    <row r="8" spans="2:8" s="6" customFormat="1" ht="12.75">
      <c r="B8" s="10"/>
      <c r="C8" s="11" t="s">
        <v>22</v>
      </c>
      <c r="D8" s="12">
        <v>3864450</v>
      </c>
      <c r="E8" s="12">
        <f>'14_Sumarizácia'!D6</f>
        <v>87000</v>
      </c>
      <c r="F8" s="12">
        <f>'14_Sumarizácia'!E6</f>
        <v>3951450</v>
      </c>
      <c r="G8" s="12">
        <f>'14_Sumarizácia'!F6</f>
        <v>-44578.8</v>
      </c>
      <c r="H8" s="12">
        <f>'14_Sumarizácia'!G6</f>
        <v>3906871.2</v>
      </c>
    </row>
    <row r="9" spans="2:8" ht="12.75">
      <c r="B9" s="13"/>
      <c r="C9" s="14" t="s">
        <v>23</v>
      </c>
      <c r="D9" s="15"/>
      <c r="E9" s="15"/>
      <c r="F9" s="15"/>
      <c r="G9" s="15"/>
      <c r="H9" s="15"/>
    </row>
    <row r="10" spans="2:8" ht="12.75">
      <c r="B10" s="13"/>
      <c r="C10" s="14" t="s">
        <v>24</v>
      </c>
      <c r="D10" s="16">
        <v>2254450</v>
      </c>
      <c r="E10" s="16">
        <f>E8-E11-E12-E13</f>
        <v>0</v>
      </c>
      <c r="F10" s="16">
        <f>F8-F11-F12-F13</f>
        <v>2254450</v>
      </c>
      <c r="G10" s="16">
        <f>G8-G11-G12-G13</f>
        <v>-44578.8</v>
      </c>
      <c r="H10" s="16">
        <f>H8-H11-H12-H13</f>
        <v>2209871.2</v>
      </c>
    </row>
    <row r="11" spans="2:8" ht="12.75">
      <c r="B11" s="13"/>
      <c r="C11" s="14" t="s">
        <v>25</v>
      </c>
      <c r="D11" s="16">
        <v>1390000</v>
      </c>
      <c r="E11" s="16">
        <f>'8_Vzdelávanie BV'!G123</f>
        <v>87000</v>
      </c>
      <c r="F11" s="16">
        <f>D11+E11</f>
        <v>1477000</v>
      </c>
      <c r="G11" s="16"/>
      <c r="H11" s="16">
        <f>F11+G11</f>
        <v>1477000</v>
      </c>
    </row>
    <row r="12" spans="2:8" ht="12.75">
      <c r="B12" s="13"/>
      <c r="C12" s="14" t="s">
        <v>26</v>
      </c>
      <c r="D12" s="16">
        <v>68000</v>
      </c>
      <c r="E12" s="16">
        <f>'8_Vzdelávanie BV'!G120</f>
        <v>0</v>
      </c>
      <c r="F12" s="16">
        <f>D12+E12</f>
        <v>68000</v>
      </c>
      <c r="G12" s="16"/>
      <c r="H12" s="16">
        <f>F12+G12</f>
        <v>68000</v>
      </c>
    </row>
    <row r="13" spans="2:10" ht="12.75">
      <c r="B13" s="13"/>
      <c r="C13" s="14" t="s">
        <v>27</v>
      </c>
      <c r="D13" s="16">
        <v>152000</v>
      </c>
      <c r="E13" s="16">
        <f>'8_Vzdelávanie BV'!G117</f>
        <v>0</v>
      </c>
      <c r="F13" s="16">
        <f>D13+E13</f>
        <v>152000</v>
      </c>
      <c r="G13" s="16"/>
      <c r="H13" s="16">
        <f>F13+G13</f>
        <v>152000</v>
      </c>
      <c r="J13" s="17"/>
    </row>
    <row r="14" spans="2:8" ht="12.75">
      <c r="B14" s="18"/>
      <c r="C14" s="19" t="s">
        <v>28</v>
      </c>
      <c r="D14" s="20">
        <v>101750</v>
      </c>
      <c r="E14" s="20">
        <f>E7-E8</f>
        <v>0</v>
      </c>
      <c r="F14" s="20">
        <f>F7-F8</f>
        <v>101750</v>
      </c>
      <c r="G14" s="20"/>
      <c r="H14" s="20">
        <f>H7-H8</f>
        <v>204300</v>
      </c>
    </row>
    <row r="15" spans="2:8" ht="12.75">
      <c r="B15" s="13"/>
      <c r="C15" s="14"/>
      <c r="D15" s="15"/>
      <c r="E15" s="15"/>
      <c r="F15" s="15"/>
      <c r="G15" s="15"/>
      <c r="H15" s="15"/>
    </row>
    <row r="16" spans="2:8" ht="12.75">
      <c r="B16" s="21"/>
      <c r="C16" s="22" t="s">
        <v>29</v>
      </c>
      <c r="D16" s="23">
        <v>503300</v>
      </c>
      <c r="E16" s="23">
        <f>'14_Sumarizácia'!D22</f>
        <v>0</v>
      </c>
      <c r="F16" s="23">
        <f>'14_Sumarizácia'!E22</f>
        <v>503300</v>
      </c>
      <c r="G16" s="23">
        <f>'14_Sumarizácia'!F22</f>
        <v>-246500</v>
      </c>
      <c r="H16" s="23">
        <f>'14_Sumarizácia'!G22</f>
        <v>256800</v>
      </c>
    </row>
    <row r="17" spans="2:8" ht="12.75">
      <c r="B17" s="10"/>
      <c r="C17" s="24" t="s">
        <v>30</v>
      </c>
      <c r="D17" s="12">
        <v>298500</v>
      </c>
      <c r="E17" s="12">
        <f>'14_Sumarizácia'!D23</f>
        <v>0</v>
      </c>
      <c r="F17" s="12">
        <f>'14_Sumarizácia'!E23</f>
        <v>298500</v>
      </c>
      <c r="G17" s="12">
        <f>'14_Sumarizácia'!F23</f>
        <v>-123000</v>
      </c>
      <c r="H17" s="12">
        <f>'14_Sumarizácia'!G23</f>
        <v>175500</v>
      </c>
    </row>
    <row r="18" spans="2:8" ht="12.75">
      <c r="B18" s="18"/>
      <c r="C18" s="19" t="s">
        <v>28</v>
      </c>
      <c r="D18" s="20">
        <v>204800</v>
      </c>
      <c r="E18" s="20">
        <f>E16-E17</f>
        <v>0</v>
      </c>
      <c r="F18" s="20">
        <f>F16-F17</f>
        <v>204800</v>
      </c>
      <c r="G18" s="20">
        <f>G16-G17</f>
        <v>-123500</v>
      </c>
      <c r="H18" s="20">
        <f>H16-H17</f>
        <v>81300</v>
      </c>
    </row>
    <row r="19" spans="2:8" ht="12.75">
      <c r="B19" s="25"/>
      <c r="C19" s="26"/>
      <c r="D19" s="15"/>
      <c r="E19" s="15"/>
      <c r="F19" s="15"/>
      <c r="G19" s="15"/>
      <c r="H19" s="15"/>
    </row>
    <row r="20" spans="2:8" ht="12.75">
      <c r="B20" s="27"/>
      <c r="C20" s="28" t="s">
        <v>31</v>
      </c>
      <c r="D20" s="29">
        <v>0</v>
      </c>
      <c r="E20" s="29">
        <f>'13_ Finančné operácie'!E6</f>
        <v>0</v>
      </c>
      <c r="F20" s="29">
        <f>'13_ Finančné operácie'!F6</f>
        <v>0</v>
      </c>
      <c r="G20" s="29">
        <f>'13_ Finančné operácie'!G6</f>
        <v>0</v>
      </c>
      <c r="H20" s="29">
        <f>'13_ Finančné operácie'!H6</f>
        <v>0</v>
      </c>
    </row>
    <row r="21" spans="2:8" ht="12.75">
      <c r="B21" s="30"/>
      <c r="C21" s="31" t="s">
        <v>32</v>
      </c>
      <c r="D21" s="32">
        <v>278600</v>
      </c>
      <c r="E21" s="32">
        <f>'13_ Finančné operácie'!E10</f>
        <v>0</v>
      </c>
      <c r="F21" s="32">
        <f>'13_ Finančné operácie'!F10</f>
        <v>278600</v>
      </c>
      <c r="G21" s="32">
        <f>'13_ Finančné operácie'!G10</f>
        <v>7000</v>
      </c>
      <c r="H21" s="32">
        <f>'13_ Finančné operácie'!H10</f>
        <v>285600</v>
      </c>
    </row>
    <row r="22" spans="2:8" ht="12.75">
      <c r="B22" s="33"/>
      <c r="C22" s="19" t="s">
        <v>28</v>
      </c>
      <c r="D22" s="34">
        <v>-278600</v>
      </c>
      <c r="E22" s="34">
        <f>E20-E21</f>
        <v>0</v>
      </c>
      <c r="F22" s="34">
        <f>F20-F21</f>
        <v>-278600</v>
      </c>
      <c r="G22" s="34">
        <f>G20-G21</f>
        <v>-7000</v>
      </c>
      <c r="H22" s="34">
        <f>H20-H21</f>
        <v>-285600</v>
      </c>
    </row>
    <row r="23" spans="2:8" ht="12.75">
      <c r="B23" s="35"/>
      <c r="C23" s="36"/>
      <c r="D23" s="37"/>
      <c r="E23" s="37"/>
      <c r="F23" s="37"/>
      <c r="G23" s="37"/>
      <c r="H23" s="37"/>
    </row>
    <row r="24" spans="2:8" ht="12.75">
      <c r="B24" s="35"/>
      <c r="C24" s="36" t="s">
        <v>33</v>
      </c>
      <c r="D24" s="37">
        <f>D7+D16+D20</f>
        <v>4469500</v>
      </c>
      <c r="E24" s="37">
        <f aca="true" t="shared" si="0" ref="E24:G25">E7+E16+E20</f>
        <v>87000</v>
      </c>
      <c r="F24" s="37">
        <f t="shared" si="0"/>
        <v>4556500</v>
      </c>
      <c r="G24" s="37">
        <f t="shared" si="0"/>
        <v>-188528.8</v>
      </c>
      <c r="H24" s="37">
        <f>F24+G24</f>
        <v>4367971.2</v>
      </c>
    </row>
    <row r="25" spans="2:8" ht="12.75">
      <c r="B25" s="38"/>
      <c r="C25" s="39" t="s">
        <v>34</v>
      </c>
      <c r="D25" s="37">
        <f>D8+D17+D21</f>
        <v>4441550</v>
      </c>
      <c r="E25" s="37">
        <f t="shared" si="0"/>
        <v>87000</v>
      </c>
      <c r="F25" s="37">
        <f t="shared" si="0"/>
        <v>4528550</v>
      </c>
      <c r="G25" s="37">
        <f t="shared" si="0"/>
        <v>-160578.8</v>
      </c>
      <c r="H25" s="37">
        <f>F25+G25</f>
        <v>4367971.2</v>
      </c>
    </row>
    <row r="26" spans="2:8" ht="12.75">
      <c r="B26" s="40"/>
      <c r="C26" s="41" t="s">
        <v>35</v>
      </c>
      <c r="D26" s="42">
        <v>27950</v>
      </c>
      <c r="E26" s="42">
        <f>E24-E25</f>
        <v>0</v>
      </c>
      <c r="F26" s="42">
        <f>F24-F25</f>
        <v>27950</v>
      </c>
      <c r="G26" s="42"/>
      <c r="H26" s="42">
        <f>H24-H25</f>
        <v>0</v>
      </c>
    </row>
  </sheetData>
  <sheetProtection/>
  <mergeCells count="8">
    <mergeCell ref="B2:D2"/>
    <mergeCell ref="B4:C6"/>
    <mergeCell ref="D4:H4"/>
    <mergeCell ref="D5:D6"/>
    <mergeCell ref="E5:E6"/>
    <mergeCell ref="F5:F6"/>
    <mergeCell ref="G5:G6"/>
    <mergeCell ref="H5:H6"/>
  </mergeCells>
  <printOptions horizontalCentered="1"/>
  <pageMargins left="0.11805555555555557" right="0.19652777777777777" top="0.7479166666666667" bottom="0.7479166666666667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24" zoomScaleNormal="124" zoomScalePageLayoutView="0" workbookViewId="0" topLeftCell="A34">
      <selection activeCell="E50" sqref="E50"/>
    </sheetView>
  </sheetViews>
  <sheetFormatPr defaultColWidth="11.57421875" defaultRowHeight="12.75"/>
  <cols>
    <col min="1" max="1" width="4.00390625" style="0" customWidth="1"/>
    <col min="2" max="2" width="3.00390625" style="0" customWidth="1"/>
    <col min="3" max="3" width="6.140625" style="0" customWidth="1"/>
    <col min="4" max="4" width="7.8515625" style="0" customWidth="1"/>
    <col min="5" max="5" width="37.00390625" style="0" customWidth="1"/>
    <col min="6" max="6" width="11.140625" style="267" customWidth="1"/>
    <col min="7" max="7" width="9.57421875" style="267" customWidth="1"/>
    <col min="8" max="8" width="11.7109375" style="267" customWidth="1"/>
  </cols>
  <sheetData>
    <row r="1" spans="1:8" ht="20.25" customHeight="1">
      <c r="A1" s="409" t="s">
        <v>646</v>
      </c>
      <c r="B1" s="409"/>
      <c r="C1" s="409"/>
      <c r="D1" s="409"/>
      <c r="E1" s="409"/>
      <c r="F1" s="166" t="s">
        <v>296</v>
      </c>
      <c r="G1" s="166"/>
      <c r="H1" s="166"/>
    </row>
    <row r="2" spans="1:8" ht="12.75">
      <c r="A2" s="105"/>
      <c r="B2" s="105"/>
      <c r="C2" s="105"/>
      <c r="D2" s="105"/>
      <c r="E2" s="105"/>
      <c r="F2" s="269"/>
      <c r="G2" s="269"/>
      <c r="H2" s="269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11" t="s">
        <v>297</v>
      </c>
      <c r="G3" s="411"/>
      <c r="H3" s="411"/>
      <c r="I3" s="411"/>
      <c r="J3" s="411"/>
    </row>
    <row r="4" spans="1:10" ht="12.75">
      <c r="A4" s="399"/>
      <c r="B4" s="399"/>
      <c r="C4" s="400"/>
      <c r="D4" s="401"/>
      <c r="E4" s="401"/>
      <c r="F4" s="412" t="s">
        <v>16</v>
      </c>
      <c r="G4" s="412"/>
      <c r="H4" s="412"/>
      <c r="I4" s="412"/>
      <c r="J4" s="412"/>
    </row>
    <row r="5" spans="1:10" ht="12.75" customHeight="1">
      <c r="A5" s="399"/>
      <c r="B5" s="399"/>
      <c r="C5" s="400"/>
      <c r="D5" s="401"/>
      <c r="E5" s="401"/>
      <c r="F5" s="413">
        <v>2014</v>
      </c>
      <c r="G5" s="413" t="s">
        <v>38</v>
      </c>
      <c r="H5" s="413" t="s">
        <v>18</v>
      </c>
      <c r="I5" s="413" t="s">
        <v>298</v>
      </c>
      <c r="J5" s="413" t="s">
        <v>20</v>
      </c>
    </row>
    <row r="6" spans="1:10" ht="36" customHeight="1">
      <c r="A6" s="399"/>
      <c r="B6" s="399"/>
      <c r="C6" s="400"/>
      <c r="D6" s="401"/>
      <c r="E6" s="401"/>
      <c r="F6" s="413"/>
      <c r="G6" s="413"/>
      <c r="H6" s="413"/>
      <c r="I6" s="413"/>
      <c r="J6" s="413"/>
    </row>
    <row r="7" spans="1:10" ht="27.75" customHeight="1">
      <c r="A7" s="270"/>
      <c r="B7" s="432" t="s">
        <v>647</v>
      </c>
      <c r="C7" s="432"/>
      <c r="D7" s="432"/>
      <c r="E7" s="432"/>
      <c r="F7" s="297">
        <f aca="true" t="shared" si="0" ref="F7:J8">F8</f>
        <v>105000</v>
      </c>
      <c r="G7" s="297">
        <f t="shared" si="0"/>
        <v>0</v>
      </c>
      <c r="H7" s="297">
        <f t="shared" si="0"/>
        <v>105000</v>
      </c>
      <c r="I7" s="297">
        <f t="shared" si="0"/>
        <v>-49000</v>
      </c>
      <c r="J7" s="297">
        <f t="shared" si="0"/>
        <v>56000</v>
      </c>
    </row>
    <row r="8" spans="1:10" s="274" customFormat="1" ht="12.75">
      <c r="A8" s="272" t="s">
        <v>83</v>
      </c>
      <c r="B8" s="273">
        <v>4</v>
      </c>
      <c r="C8" s="433" t="s">
        <v>85</v>
      </c>
      <c r="D8" s="433"/>
      <c r="E8" s="433"/>
      <c r="F8" s="358">
        <f t="shared" si="0"/>
        <v>105000</v>
      </c>
      <c r="G8" s="358">
        <f t="shared" si="0"/>
        <v>0</v>
      </c>
      <c r="H8" s="358">
        <f t="shared" si="0"/>
        <v>105000</v>
      </c>
      <c r="I8" s="358">
        <f t="shared" si="0"/>
        <v>-49000</v>
      </c>
      <c r="J8" s="358">
        <f t="shared" si="0"/>
        <v>56000</v>
      </c>
    </row>
    <row r="9" spans="1:10" s="130" customFormat="1" ht="12.75">
      <c r="A9" s="272" t="s">
        <v>86</v>
      </c>
      <c r="B9" s="143"/>
      <c r="C9" s="114" t="s">
        <v>648</v>
      </c>
      <c r="D9" s="434" t="s">
        <v>649</v>
      </c>
      <c r="E9" s="434"/>
      <c r="F9" s="235">
        <f>F10+F27+F31+F34+F37</f>
        <v>105000</v>
      </c>
      <c r="G9" s="235">
        <f>G10+G27+G31+G34+G37</f>
        <v>0</v>
      </c>
      <c r="H9" s="235">
        <f>H10+H27+H31+H34+H37</f>
        <v>105000</v>
      </c>
      <c r="I9" s="235">
        <f>I10+I27+I31+I34+I37</f>
        <v>-49000</v>
      </c>
      <c r="J9" s="235">
        <f>J10+J27+J31+J34+J37</f>
        <v>56000</v>
      </c>
    </row>
    <row r="10" spans="1:10" s="130" customFormat="1" ht="12.75">
      <c r="A10" s="272" t="s">
        <v>89</v>
      </c>
      <c r="B10" s="125"/>
      <c r="C10" s="143"/>
      <c r="D10" s="414" t="s">
        <v>825</v>
      </c>
      <c r="E10" s="414"/>
      <c r="F10" s="149">
        <f>SUM(F11:F26)</f>
        <v>1000</v>
      </c>
      <c r="G10" s="149">
        <f>SUM(G11:G26)</f>
        <v>0</v>
      </c>
      <c r="H10" s="149">
        <f>SUM(H11:H26)</f>
        <v>1000</v>
      </c>
      <c r="I10" s="149">
        <f>SUM(I11:I26)</f>
        <v>0</v>
      </c>
      <c r="J10" s="149">
        <f>SUM(J11:J26)</f>
        <v>1000</v>
      </c>
    </row>
    <row r="11" spans="1:10" s="130" customFormat="1" ht="12.75">
      <c r="A11" s="272" t="s">
        <v>91</v>
      </c>
      <c r="B11" s="179"/>
      <c r="C11" s="126">
        <v>41</v>
      </c>
      <c r="D11" s="359">
        <v>716</v>
      </c>
      <c r="E11" s="128" t="s">
        <v>826</v>
      </c>
      <c r="F11" s="129"/>
      <c r="G11" s="129"/>
      <c r="H11" s="129">
        <f>F11+G11</f>
        <v>0</v>
      </c>
      <c r="I11" s="129"/>
      <c r="J11" s="129">
        <f>H11+I11</f>
        <v>0</v>
      </c>
    </row>
    <row r="12" spans="1:10" s="130" customFormat="1" ht="12.75">
      <c r="A12" s="272" t="s">
        <v>93</v>
      </c>
      <c r="B12" s="125"/>
      <c r="C12" s="126">
        <v>41</v>
      </c>
      <c r="D12" s="359">
        <v>716</v>
      </c>
      <c r="E12" s="128" t="s">
        <v>827</v>
      </c>
      <c r="F12" s="129"/>
      <c r="G12" s="129"/>
      <c r="H12" s="129">
        <f aca="true" t="shared" si="1" ref="H12:H26">F12+G12</f>
        <v>0</v>
      </c>
      <c r="I12" s="129"/>
      <c r="J12" s="129">
        <f aca="true" t="shared" si="2" ref="J12:J26">H12+I12</f>
        <v>0</v>
      </c>
    </row>
    <row r="13" spans="1:10" s="130" customFormat="1" ht="12.75">
      <c r="A13" s="272" t="s">
        <v>95</v>
      </c>
      <c r="B13" s="125"/>
      <c r="C13" s="126">
        <v>41</v>
      </c>
      <c r="D13" s="359">
        <v>716</v>
      </c>
      <c r="E13" s="128" t="s">
        <v>828</v>
      </c>
      <c r="F13" s="129"/>
      <c r="G13" s="129"/>
      <c r="H13" s="129">
        <f t="shared" si="1"/>
        <v>0</v>
      </c>
      <c r="I13" s="129"/>
      <c r="J13" s="129">
        <f t="shared" si="2"/>
        <v>0</v>
      </c>
    </row>
    <row r="14" spans="1:10" s="130" customFormat="1" ht="12.75">
      <c r="A14" s="272" t="s">
        <v>97</v>
      </c>
      <c r="B14" s="125"/>
      <c r="C14" s="126">
        <v>41</v>
      </c>
      <c r="D14" s="359">
        <v>716</v>
      </c>
      <c r="E14" s="128" t="s">
        <v>829</v>
      </c>
      <c r="F14" s="129"/>
      <c r="G14" s="129"/>
      <c r="H14" s="129">
        <f t="shared" si="1"/>
        <v>0</v>
      </c>
      <c r="I14" s="129"/>
      <c r="J14" s="129">
        <f t="shared" si="2"/>
        <v>0</v>
      </c>
    </row>
    <row r="15" spans="1:10" s="130" customFormat="1" ht="12.75">
      <c r="A15" s="272" t="s">
        <v>99</v>
      </c>
      <c r="B15" s="125"/>
      <c r="C15" s="126">
        <v>41</v>
      </c>
      <c r="D15" s="359">
        <v>716</v>
      </c>
      <c r="E15" s="128" t="s">
        <v>830</v>
      </c>
      <c r="F15" s="129"/>
      <c r="G15" s="129"/>
      <c r="H15" s="129">
        <f t="shared" si="1"/>
        <v>0</v>
      </c>
      <c r="I15" s="129"/>
      <c r="J15" s="129">
        <f t="shared" si="2"/>
        <v>0</v>
      </c>
    </row>
    <row r="16" spans="1:10" s="130" customFormat="1" ht="12.75">
      <c r="A16" s="272" t="s">
        <v>101</v>
      </c>
      <c r="B16" s="125"/>
      <c r="C16" s="126">
        <v>41</v>
      </c>
      <c r="D16" s="359">
        <v>716</v>
      </c>
      <c r="E16" s="360" t="s">
        <v>831</v>
      </c>
      <c r="F16" s="248"/>
      <c r="G16" s="248"/>
      <c r="H16" s="129">
        <f t="shared" si="1"/>
        <v>0</v>
      </c>
      <c r="I16" s="248"/>
      <c r="J16" s="129">
        <f t="shared" si="2"/>
        <v>0</v>
      </c>
    </row>
    <row r="17" spans="1:10" s="130" customFormat="1" ht="12.75">
      <c r="A17" s="272" t="s">
        <v>103</v>
      </c>
      <c r="B17" s="361"/>
      <c r="C17" s="126">
        <v>41</v>
      </c>
      <c r="D17" s="362">
        <v>716</v>
      </c>
      <c r="E17" s="179" t="s">
        <v>832</v>
      </c>
      <c r="F17" s="248"/>
      <c r="G17" s="248"/>
      <c r="H17" s="129">
        <f t="shared" si="1"/>
        <v>0</v>
      </c>
      <c r="I17" s="248"/>
      <c r="J17" s="129">
        <f t="shared" si="2"/>
        <v>0</v>
      </c>
    </row>
    <row r="18" spans="1:10" ht="12.75">
      <c r="A18" s="272" t="s">
        <v>154</v>
      </c>
      <c r="B18" s="363"/>
      <c r="C18" s="126">
        <v>41</v>
      </c>
      <c r="D18" s="359">
        <v>716</v>
      </c>
      <c r="E18" s="364" t="s">
        <v>833</v>
      </c>
      <c r="F18" s="129"/>
      <c r="G18" s="129"/>
      <c r="H18" s="129">
        <f t="shared" si="1"/>
        <v>0</v>
      </c>
      <c r="I18" s="129"/>
      <c r="J18" s="129">
        <f t="shared" si="2"/>
        <v>0</v>
      </c>
    </row>
    <row r="19" spans="1:10" s="130" customFormat="1" ht="12.75">
      <c r="A19" s="272" t="s">
        <v>155</v>
      </c>
      <c r="B19" s="125"/>
      <c r="C19" s="126">
        <v>41</v>
      </c>
      <c r="D19" s="359">
        <v>716</v>
      </c>
      <c r="E19" s="128" t="s">
        <v>834</v>
      </c>
      <c r="F19" s="129"/>
      <c r="G19" s="129"/>
      <c r="H19" s="129">
        <f t="shared" si="1"/>
        <v>0</v>
      </c>
      <c r="I19" s="129"/>
      <c r="J19" s="129">
        <f t="shared" si="2"/>
        <v>0</v>
      </c>
    </row>
    <row r="20" spans="1:10" s="130" customFormat="1" ht="12.75">
      <c r="A20" s="272" t="s">
        <v>156</v>
      </c>
      <c r="B20" s="125"/>
      <c r="C20" s="126">
        <v>41</v>
      </c>
      <c r="D20" s="359">
        <v>716</v>
      </c>
      <c r="E20" s="128" t="s">
        <v>835</v>
      </c>
      <c r="F20" s="129">
        <v>1000</v>
      </c>
      <c r="G20" s="129"/>
      <c r="H20" s="129">
        <f t="shared" si="1"/>
        <v>1000</v>
      </c>
      <c r="I20" s="129"/>
      <c r="J20" s="129">
        <f t="shared" si="2"/>
        <v>1000</v>
      </c>
    </row>
    <row r="21" spans="1:10" ht="12.75">
      <c r="A21" s="272" t="s">
        <v>157</v>
      </c>
      <c r="B21" s="363"/>
      <c r="C21" s="126">
        <v>41</v>
      </c>
      <c r="D21" s="359">
        <v>716</v>
      </c>
      <c r="E21" s="128" t="s">
        <v>836</v>
      </c>
      <c r="F21" s="129"/>
      <c r="G21" s="129"/>
      <c r="H21" s="129">
        <f t="shared" si="1"/>
        <v>0</v>
      </c>
      <c r="I21" s="129"/>
      <c r="J21" s="129">
        <f t="shared" si="2"/>
        <v>0</v>
      </c>
    </row>
    <row r="22" spans="1:10" ht="12.75">
      <c r="A22" s="272" t="s">
        <v>158</v>
      </c>
      <c r="B22" s="363"/>
      <c r="C22" s="126">
        <v>41</v>
      </c>
      <c r="D22" s="359">
        <v>716</v>
      </c>
      <c r="E22" s="128" t="s">
        <v>837</v>
      </c>
      <c r="F22" s="129"/>
      <c r="G22" s="129"/>
      <c r="H22" s="129">
        <f t="shared" si="1"/>
        <v>0</v>
      </c>
      <c r="I22" s="129"/>
      <c r="J22" s="129">
        <f t="shared" si="2"/>
        <v>0</v>
      </c>
    </row>
    <row r="23" spans="1:10" s="130" customFormat="1" ht="12.75">
      <c r="A23" s="272" t="s">
        <v>159</v>
      </c>
      <c r="B23" s="125"/>
      <c r="C23" s="126">
        <v>41</v>
      </c>
      <c r="D23" s="359">
        <v>716</v>
      </c>
      <c r="E23" s="128" t="s">
        <v>838</v>
      </c>
      <c r="F23" s="129"/>
      <c r="G23" s="129"/>
      <c r="H23" s="129">
        <f t="shared" si="1"/>
        <v>0</v>
      </c>
      <c r="I23" s="129"/>
      <c r="J23" s="129">
        <f t="shared" si="2"/>
        <v>0</v>
      </c>
    </row>
    <row r="24" spans="1:10" s="130" customFormat="1" ht="12.75">
      <c r="A24" s="272" t="s">
        <v>161</v>
      </c>
      <c r="B24" s="125"/>
      <c r="C24" s="126">
        <v>41</v>
      </c>
      <c r="D24" s="359">
        <v>716</v>
      </c>
      <c r="E24" s="128" t="s">
        <v>839</v>
      </c>
      <c r="F24" s="129"/>
      <c r="G24" s="129"/>
      <c r="H24" s="129">
        <f t="shared" si="1"/>
        <v>0</v>
      </c>
      <c r="I24" s="129"/>
      <c r="J24" s="129">
        <f t="shared" si="2"/>
        <v>0</v>
      </c>
    </row>
    <row r="25" spans="1:10" s="130" customFormat="1" ht="12.75">
      <c r="A25" s="272" t="s">
        <v>163</v>
      </c>
      <c r="B25" s="125"/>
      <c r="C25" s="126">
        <v>41</v>
      </c>
      <c r="D25" s="359">
        <v>716</v>
      </c>
      <c r="E25" s="128" t="s">
        <v>840</v>
      </c>
      <c r="F25" s="129"/>
      <c r="G25" s="129"/>
      <c r="H25" s="129">
        <f t="shared" si="1"/>
        <v>0</v>
      </c>
      <c r="I25" s="129"/>
      <c r="J25" s="129">
        <f t="shared" si="2"/>
        <v>0</v>
      </c>
    </row>
    <row r="26" spans="1:10" s="130" customFormat="1" ht="12.75">
      <c r="A26" s="272" t="s">
        <v>165</v>
      </c>
      <c r="B26" s="125"/>
      <c r="C26" s="126">
        <v>41</v>
      </c>
      <c r="D26" s="359">
        <v>716</v>
      </c>
      <c r="E26" s="128" t="s">
        <v>841</v>
      </c>
      <c r="F26" s="219"/>
      <c r="G26" s="219"/>
      <c r="H26" s="129">
        <f t="shared" si="1"/>
        <v>0</v>
      </c>
      <c r="I26" s="219"/>
      <c r="J26" s="129">
        <f t="shared" si="2"/>
        <v>0</v>
      </c>
    </row>
    <row r="27" spans="1:10" s="130" customFormat="1" ht="12.75">
      <c r="A27" s="272" t="s">
        <v>168</v>
      </c>
      <c r="B27" s="125"/>
      <c r="C27" s="143"/>
      <c r="D27" s="414" t="s">
        <v>650</v>
      </c>
      <c r="E27" s="414"/>
      <c r="F27" s="191">
        <f>SUM(F28:F30)</f>
        <v>15000</v>
      </c>
      <c r="G27" s="191">
        <f>SUM(G28:G30)</f>
        <v>0</v>
      </c>
      <c r="H27" s="191">
        <f>SUM(H28:H30)</f>
        <v>15000</v>
      </c>
      <c r="I27" s="191">
        <f>SUM(I28:I30)</f>
        <v>-15000</v>
      </c>
      <c r="J27" s="191">
        <f>SUM(J28:J30)</f>
        <v>0</v>
      </c>
    </row>
    <row r="28" spans="1:10" s="130" customFormat="1" ht="12.75">
      <c r="A28" s="272" t="s">
        <v>171</v>
      </c>
      <c r="B28" s="125"/>
      <c r="C28" s="126">
        <v>41</v>
      </c>
      <c r="D28" s="126">
        <v>637005</v>
      </c>
      <c r="E28" s="128" t="s">
        <v>651</v>
      </c>
      <c r="F28" s="129"/>
      <c r="G28" s="129"/>
      <c r="H28" s="129">
        <f>F28+G28</f>
        <v>0</v>
      </c>
      <c r="I28" s="129"/>
      <c r="J28" s="129">
        <f>H28+I28</f>
        <v>0</v>
      </c>
    </row>
    <row r="29" spans="1:10" s="130" customFormat="1" ht="12.75">
      <c r="A29" s="272" t="s">
        <v>172</v>
      </c>
      <c r="B29" s="125"/>
      <c r="C29" s="126">
        <v>41</v>
      </c>
      <c r="D29" s="126">
        <v>637005</v>
      </c>
      <c r="E29" s="128" t="s">
        <v>842</v>
      </c>
      <c r="F29" s="129">
        <v>15000</v>
      </c>
      <c r="G29" s="129"/>
      <c r="H29" s="129">
        <f>F29+G29</f>
        <v>15000</v>
      </c>
      <c r="I29" s="129">
        <v>-15000</v>
      </c>
      <c r="J29" s="129">
        <f>H29+I29</f>
        <v>0</v>
      </c>
    </row>
    <row r="30" spans="1:10" s="130" customFormat="1" ht="12.75">
      <c r="A30" s="272" t="s">
        <v>105</v>
      </c>
      <c r="B30" s="125"/>
      <c r="C30" s="126">
        <v>41</v>
      </c>
      <c r="D30" s="126">
        <v>637005</v>
      </c>
      <c r="E30" s="128" t="s">
        <v>653</v>
      </c>
      <c r="F30" s="129"/>
      <c r="G30" s="129"/>
      <c r="H30" s="129">
        <f>F30+G30</f>
        <v>0</v>
      </c>
      <c r="I30" s="129"/>
      <c r="J30" s="129">
        <f>H30+I30</f>
        <v>0</v>
      </c>
    </row>
    <row r="31" spans="1:10" s="130" customFormat="1" ht="12.75">
      <c r="A31" s="272" t="s">
        <v>108</v>
      </c>
      <c r="B31" s="125"/>
      <c r="C31" s="143"/>
      <c r="D31" s="414" t="s">
        <v>654</v>
      </c>
      <c r="E31" s="414"/>
      <c r="F31" s="191">
        <f>SUM(F32:F33)</f>
        <v>3000</v>
      </c>
      <c r="G31" s="191">
        <f>SUM(G32:G33)</f>
        <v>0</v>
      </c>
      <c r="H31" s="191">
        <f>SUM(H32:H33)</f>
        <v>3000</v>
      </c>
      <c r="I31" s="191">
        <f>SUM(I32:I33)</f>
        <v>0</v>
      </c>
      <c r="J31" s="191">
        <f>SUM(J32:J33)</f>
        <v>3000</v>
      </c>
    </row>
    <row r="32" spans="1:10" s="130" customFormat="1" ht="12.75">
      <c r="A32" s="272" t="s">
        <v>111</v>
      </c>
      <c r="B32" s="125"/>
      <c r="C32" s="126">
        <v>41</v>
      </c>
      <c r="D32" s="126">
        <v>716</v>
      </c>
      <c r="E32" s="128" t="s">
        <v>655</v>
      </c>
      <c r="F32" s="129">
        <v>3000</v>
      </c>
      <c r="G32" s="129"/>
      <c r="H32" s="129">
        <f>F32+G32</f>
        <v>3000</v>
      </c>
      <c r="I32" s="129"/>
      <c r="J32" s="129">
        <f>H32+I32</f>
        <v>3000</v>
      </c>
    </row>
    <row r="33" spans="1:10" s="130" customFormat="1" ht="12.75">
      <c r="A33" s="272" t="s">
        <v>113</v>
      </c>
      <c r="B33" s="125"/>
      <c r="C33" s="126">
        <v>41</v>
      </c>
      <c r="D33" s="126">
        <v>716</v>
      </c>
      <c r="E33" s="128" t="s">
        <v>843</v>
      </c>
      <c r="F33" s="129"/>
      <c r="G33" s="129"/>
      <c r="H33" s="129"/>
      <c r="I33" s="129"/>
      <c r="J33" s="129">
        <f>H33+I33</f>
        <v>0</v>
      </c>
    </row>
    <row r="34" spans="1:10" s="130" customFormat="1" ht="12.75">
      <c r="A34" s="272" t="s">
        <v>115</v>
      </c>
      <c r="B34" s="125"/>
      <c r="C34" s="140"/>
      <c r="D34" s="453" t="s">
        <v>844</v>
      </c>
      <c r="E34" s="453"/>
      <c r="F34" s="191">
        <f>SUM(F35:F36)</f>
        <v>4000</v>
      </c>
      <c r="G34" s="191">
        <f>SUM(G35:G36)</f>
        <v>0</v>
      </c>
      <c r="H34" s="191">
        <f>SUM(H35:H36)</f>
        <v>4000</v>
      </c>
      <c r="I34" s="191">
        <f>SUM(I35:I36)</f>
        <v>0</v>
      </c>
      <c r="J34" s="191">
        <f>SUM(J35:J36)</f>
        <v>4000</v>
      </c>
    </row>
    <row r="35" spans="1:10" s="130" customFormat="1" ht="12.75">
      <c r="A35" s="272" t="s">
        <v>117</v>
      </c>
      <c r="B35" s="125"/>
      <c r="C35" s="365">
        <v>41</v>
      </c>
      <c r="D35" s="126">
        <v>716</v>
      </c>
      <c r="E35" s="366" t="s">
        <v>845</v>
      </c>
      <c r="F35" s="129">
        <v>2000</v>
      </c>
      <c r="G35" s="129"/>
      <c r="H35" s="129">
        <f>F35+G35</f>
        <v>2000</v>
      </c>
      <c r="I35" s="129"/>
      <c r="J35" s="129">
        <f>H35+I35</f>
        <v>2000</v>
      </c>
    </row>
    <row r="36" spans="1:10" s="130" customFormat="1" ht="12.75">
      <c r="A36" s="272" t="s">
        <v>119</v>
      </c>
      <c r="B36" s="125"/>
      <c r="C36" s="140">
        <v>41</v>
      </c>
      <c r="D36" s="126">
        <v>716</v>
      </c>
      <c r="E36" s="128" t="s">
        <v>846</v>
      </c>
      <c r="F36" s="129">
        <v>2000</v>
      </c>
      <c r="G36" s="129"/>
      <c r="H36" s="129">
        <f>F36+G36</f>
        <v>2000</v>
      </c>
      <c r="I36" s="129"/>
      <c r="J36" s="129">
        <f>H36+I36</f>
        <v>2000</v>
      </c>
    </row>
    <row r="37" spans="1:10" s="130" customFormat="1" ht="12.75">
      <c r="A37" s="272" t="s">
        <v>121</v>
      </c>
      <c r="B37" s="125"/>
      <c r="C37" s="140"/>
      <c r="D37" s="414" t="s">
        <v>449</v>
      </c>
      <c r="E37" s="414"/>
      <c r="F37" s="191">
        <f>SUM(F38:F64)</f>
        <v>82000</v>
      </c>
      <c r="G37" s="191">
        <f>SUM(G38:G64)</f>
        <v>0</v>
      </c>
      <c r="H37" s="191">
        <f>SUM(H38:H64)</f>
        <v>82000</v>
      </c>
      <c r="I37" s="191">
        <f>SUM(I38:I64)</f>
        <v>-34000</v>
      </c>
      <c r="J37" s="191">
        <f>SUM(J38:J64)</f>
        <v>48000</v>
      </c>
    </row>
    <row r="38" spans="1:10" s="130" customFormat="1" ht="12.75">
      <c r="A38" s="272" t="s">
        <v>123</v>
      </c>
      <c r="B38" s="125"/>
      <c r="C38" s="126">
        <v>43</v>
      </c>
      <c r="D38" s="126">
        <v>717003</v>
      </c>
      <c r="E38" s="128" t="s">
        <v>847</v>
      </c>
      <c r="F38" s="129"/>
      <c r="G38" s="129"/>
      <c r="H38" s="129">
        <f>F38+G38</f>
        <v>0</v>
      </c>
      <c r="I38" s="129"/>
      <c r="J38" s="129">
        <f>H38+I38</f>
        <v>0</v>
      </c>
    </row>
    <row r="39" spans="1:10" s="130" customFormat="1" ht="12.75">
      <c r="A39" s="272" t="s">
        <v>125</v>
      </c>
      <c r="B39" s="125"/>
      <c r="C39" s="126">
        <v>43</v>
      </c>
      <c r="D39" s="126">
        <v>717001</v>
      </c>
      <c r="E39" s="128" t="s">
        <v>827</v>
      </c>
      <c r="F39" s="129">
        <v>10000</v>
      </c>
      <c r="G39" s="129"/>
      <c r="H39" s="129">
        <f aca="true" t="shared" si="3" ref="H39:H64">F39+G39</f>
        <v>10000</v>
      </c>
      <c r="I39" s="129"/>
      <c r="J39" s="129">
        <f aca="true" t="shared" si="4" ref="J39:J64">H39+I39</f>
        <v>10000</v>
      </c>
    </row>
    <row r="40" spans="1:10" s="130" customFormat="1" ht="12.75">
      <c r="A40" s="272" t="s">
        <v>127</v>
      </c>
      <c r="B40" s="125"/>
      <c r="C40" s="126">
        <v>43</v>
      </c>
      <c r="D40" s="126">
        <v>717001</v>
      </c>
      <c r="E40" s="128" t="s">
        <v>848</v>
      </c>
      <c r="F40" s="129">
        <v>20000</v>
      </c>
      <c r="G40" s="129"/>
      <c r="H40" s="129">
        <f t="shared" si="3"/>
        <v>20000</v>
      </c>
      <c r="I40" s="129">
        <v>5000</v>
      </c>
      <c r="J40" s="129">
        <f t="shared" si="4"/>
        <v>25000</v>
      </c>
    </row>
    <row r="41" spans="1:10" s="130" customFormat="1" ht="12.75">
      <c r="A41" s="272" t="s">
        <v>129</v>
      </c>
      <c r="B41" s="125"/>
      <c r="C41" s="126">
        <v>43</v>
      </c>
      <c r="D41" s="126">
        <v>717001</v>
      </c>
      <c r="E41" s="128" t="s">
        <v>849</v>
      </c>
      <c r="F41" s="129"/>
      <c r="G41" s="129"/>
      <c r="H41" s="129">
        <f t="shared" si="3"/>
        <v>0</v>
      </c>
      <c r="I41" s="129"/>
      <c r="J41" s="129">
        <f t="shared" si="4"/>
        <v>0</v>
      </c>
    </row>
    <row r="42" spans="1:10" s="130" customFormat="1" ht="12.75">
      <c r="A42" s="272" t="s">
        <v>130</v>
      </c>
      <c r="B42" s="125"/>
      <c r="C42" s="126">
        <v>43</v>
      </c>
      <c r="D42" s="126">
        <v>717002</v>
      </c>
      <c r="E42" s="128" t="s">
        <v>850</v>
      </c>
      <c r="F42" s="129"/>
      <c r="G42" s="129"/>
      <c r="H42" s="129">
        <f t="shared" si="3"/>
        <v>0</v>
      </c>
      <c r="I42" s="129"/>
      <c r="J42" s="129">
        <f t="shared" si="4"/>
        <v>0</v>
      </c>
    </row>
    <row r="43" spans="1:10" s="130" customFormat="1" ht="12.75">
      <c r="A43" s="272" t="s">
        <v>217</v>
      </c>
      <c r="B43" s="125"/>
      <c r="C43" s="126">
        <v>43</v>
      </c>
      <c r="D43" s="126">
        <v>717002</v>
      </c>
      <c r="E43" s="128" t="s">
        <v>851</v>
      </c>
      <c r="F43" s="129"/>
      <c r="G43" s="129"/>
      <c r="H43" s="129">
        <f t="shared" si="3"/>
        <v>0</v>
      </c>
      <c r="I43" s="129"/>
      <c r="J43" s="129">
        <f t="shared" si="4"/>
        <v>0</v>
      </c>
    </row>
    <row r="44" spans="1:10" s="130" customFormat="1" ht="12.75">
      <c r="A44" s="272" t="s">
        <v>132</v>
      </c>
      <c r="B44" s="125"/>
      <c r="C44" s="126">
        <v>43</v>
      </c>
      <c r="D44" s="126">
        <v>717001</v>
      </c>
      <c r="E44" s="128" t="s">
        <v>852</v>
      </c>
      <c r="F44" s="129">
        <v>1000</v>
      </c>
      <c r="G44" s="129"/>
      <c r="H44" s="129">
        <f t="shared" si="3"/>
        <v>1000</v>
      </c>
      <c r="I44" s="129">
        <v>-1000</v>
      </c>
      <c r="J44" s="129">
        <f t="shared" si="4"/>
        <v>0</v>
      </c>
    </row>
    <row r="45" spans="1:10" s="130" customFormat="1" ht="12.75">
      <c r="A45" s="272" t="s">
        <v>218</v>
      </c>
      <c r="B45" s="125"/>
      <c r="C45" s="126">
        <v>43</v>
      </c>
      <c r="D45" s="126">
        <v>717001</v>
      </c>
      <c r="E45" s="128" t="s">
        <v>838</v>
      </c>
      <c r="F45" s="367"/>
      <c r="G45" s="367"/>
      <c r="H45" s="129">
        <f t="shared" si="3"/>
        <v>0</v>
      </c>
      <c r="I45" s="367"/>
      <c r="J45" s="129">
        <f t="shared" si="4"/>
        <v>0</v>
      </c>
    </row>
    <row r="46" spans="1:10" s="130" customFormat="1" ht="12.75">
      <c r="A46" s="272" t="s">
        <v>133</v>
      </c>
      <c r="B46" s="125"/>
      <c r="C46" s="126">
        <v>43</v>
      </c>
      <c r="D46" s="126">
        <v>717001</v>
      </c>
      <c r="E46" s="128" t="s">
        <v>840</v>
      </c>
      <c r="F46" s="129"/>
      <c r="G46" s="129"/>
      <c r="H46" s="129">
        <f t="shared" si="3"/>
        <v>0</v>
      </c>
      <c r="I46" s="129"/>
      <c r="J46" s="129">
        <f t="shared" si="4"/>
        <v>0</v>
      </c>
    </row>
    <row r="47" spans="1:10" s="130" customFormat="1" ht="12.75">
      <c r="A47" s="272" t="s">
        <v>134</v>
      </c>
      <c r="B47" s="125"/>
      <c r="C47" s="126">
        <v>43</v>
      </c>
      <c r="D47" s="126">
        <v>717001</v>
      </c>
      <c r="E47" s="128" t="s">
        <v>841</v>
      </c>
      <c r="F47" s="129"/>
      <c r="G47" s="129"/>
      <c r="H47" s="129">
        <f t="shared" si="3"/>
        <v>0</v>
      </c>
      <c r="I47" s="129"/>
      <c r="J47" s="129">
        <f t="shared" si="4"/>
        <v>0</v>
      </c>
    </row>
    <row r="48" spans="1:10" s="130" customFormat="1" ht="12.75">
      <c r="A48" s="272" t="s">
        <v>220</v>
      </c>
      <c r="B48" s="125"/>
      <c r="C48" s="126">
        <v>43</v>
      </c>
      <c r="D48" s="126">
        <v>717002</v>
      </c>
      <c r="E48" s="128" t="s">
        <v>853</v>
      </c>
      <c r="F48" s="129"/>
      <c r="G48" s="129"/>
      <c r="H48" s="129">
        <f t="shared" si="3"/>
        <v>0</v>
      </c>
      <c r="I48" s="129"/>
      <c r="J48" s="129">
        <f t="shared" si="4"/>
        <v>0</v>
      </c>
    </row>
    <row r="49" spans="1:10" s="130" customFormat="1" ht="12.75">
      <c r="A49" s="272" t="s">
        <v>221</v>
      </c>
      <c r="B49" s="125"/>
      <c r="C49" s="126">
        <v>43</v>
      </c>
      <c r="D49" s="126">
        <v>717002</v>
      </c>
      <c r="E49" s="128" t="s">
        <v>854</v>
      </c>
      <c r="F49" s="129"/>
      <c r="G49" s="129"/>
      <c r="H49" s="129">
        <f t="shared" si="3"/>
        <v>0</v>
      </c>
      <c r="I49" s="129"/>
      <c r="J49" s="129">
        <f t="shared" si="4"/>
        <v>0</v>
      </c>
    </row>
    <row r="50" spans="1:10" s="130" customFormat="1" ht="12.75">
      <c r="A50" s="272" t="s">
        <v>222</v>
      </c>
      <c r="B50" s="125"/>
      <c r="C50" s="126">
        <v>43</v>
      </c>
      <c r="D50" s="126">
        <v>717002</v>
      </c>
      <c r="E50" s="128" t="s">
        <v>855</v>
      </c>
      <c r="F50" s="129"/>
      <c r="G50" s="129"/>
      <c r="H50" s="129">
        <f t="shared" si="3"/>
        <v>0</v>
      </c>
      <c r="I50" s="129"/>
      <c r="J50" s="129">
        <f t="shared" si="4"/>
        <v>0</v>
      </c>
    </row>
    <row r="51" spans="1:10" s="130" customFormat="1" ht="12.75">
      <c r="A51" s="272" t="s">
        <v>224</v>
      </c>
      <c r="B51" s="125"/>
      <c r="C51" s="126">
        <v>43</v>
      </c>
      <c r="D51" s="126">
        <v>717002</v>
      </c>
      <c r="E51" s="128" t="s">
        <v>856</v>
      </c>
      <c r="F51" s="129"/>
      <c r="G51" s="129"/>
      <c r="H51" s="129">
        <f t="shared" si="3"/>
        <v>0</v>
      </c>
      <c r="I51" s="129"/>
      <c r="J51" s="129">
        <f t="shared" si="4"/>
        <v>0</v>
      </c>
    </row>
    <row r="52" spans="1:10" s="130" customFormat="1" ht="12.75">
      <c r="A52" s="272" t="s">
        <v>330</v>
      </c>
      <c r="B52" s="125"/>
      <c r="C52" s="126">
        <v>43</v>
      </c>
      <c r="D52" s="126">
        <v>717002</v>
      </c>
      <c r="E52" s="128" t="s">
        <v>857</v>
      </c>
      <c r="F52" s="129">
        <v>15000</v>
      </c>
      <c r="G52" s="129"/>
      <c r="H52" s="129">
        <f t="shared" si="3"/>
        <v>15000</v>
      </c>
      <c r="I52" s="129">
        <v>-7000</v>
      </c>
      <c r="J52" s="129">
        <f t="shared" si="4"/>
        <v>8000</v>
      </c>
    </row>
    <row r="53" spans="1:10" s="130" customFormat="1" ht="12.75">
      <c r="A53" s="272" t="s">
        <v>332</v>
      </c>
      <c r="B53" s="125"/>
      <c r="C53" s="126">
        <v>43</v>
      </c>
      <c r="D53" s="126">
        <v>717003</v>
      </c>
      <c r="E53" s="128" t="s">
        <v>839</v>
      </c>
      <c r="F53" s="129"/>
      <c r="G53" s="129"/>
      <c r="H53" s="129">
        <f t="shared" si="3"/>
        <v>0</v>
      </c>
      <c r="I53" s="129"/>
      <c r="J53" s="129">
        <f t="shared" si="4"/>
        <v>0</v>
      </c>
    </row>
    <row r="54" spans="1:10" s="130" customFormat="1" ht="12.75">
      <c r="A54" s="272" t="s">
        <v>334</v>
      </c>
      <c r="B54" s="125"/>
      <c r="C54" s="126">
        <v>43</v>
      </c>
      <c r="D54" s="126">
        <v>717001</v>
      </c>
      <c r="E54" s="128" t="s">
        <v>836</v>
      </c>
      <c r="F54" s="129"/>
      <c r="G54" s="129"/>
      <c r="H54" s="129">
        <f t="shared" si="3"/>
        <v>0</v>
      </c>
      <c r="I54" s="129"/>
      <c r="J54" s="129">
        <f t="shared" si="4"/>
        <v>0</v>
      </c>
    </row>
    <row r="55" spans="1:10" s="130" customFormat="1" ht="12.75">
      <c r="A55" s="272" t="s">
        <v>336</v>
      </c>
      <c r="B55" s="125"/>
      <c r="C55" s="126">
        <v>43</v>
      </c>
      <c r="D55" s="126">
        <v>717002</v>
      </c>
      <c r="E55" s="128" t="s">
        <v>858</v>
      </c>
      <c r="F55" s="129"/>
      <c r="G55" s="129"/>
      <c r="H55" s="129">
        <f t="shared" si="3"/>
        <v>0</v>
      </c>
      <c r="I55" s="129"/>
      <c r="J55" s="129">
        <f t="shared" si="4"/>
        <v>0</v>
      </c>
    </row>
    <row r="56" spans="1:10" s="130" customFormat="1" ht="12.75">
      <c r="A56" s="272" t="s">
        <v>135</v>
      </c>
      <c r="B56" s="125"/>
      <c r="C56" s="126">
        <v>43</v>
      </c>
      <c r="D56" s="126">
        <v>717001</v>
      </c>
      <c r="E56" s="128" t="s">
        <v>859</v>
      </c>
      <c r="F56" s="129"/>
      <c r="G56" s="129"/>
      <c r="H56" s="129">
        <f t="shared" si="3"/>
        <v>0</v>
      </c>
      <c r="I56" s="129"/>
      <c r="J56" s="129">
        <f t="shared" si="4"/>
        <v>0</v>
      </c>
    </row>
    <row r="57" spans="1:10" s="130" customFormat="1" ht="12.75">
      <c r="A57" s="272" t="s">
        <v>338</v>
      </c>
      <c r="B57" s="368"/>
      <c r="C57" s="369">
        <v>43</v>
      </c>
      <c r="D57" s="369">
        <v>717001</v>
      </c>
      <c r="E57" s="370" t="s">
        <v>826</v>
      </c>
      <c r="F57" s="248"/>
      <c r="G57" s="248"/>
      <c r="H57" s="129">
        <f t="shared" si="3"/>
        <v>0</v>
      </c>
      <c r="I57" s="248"/>
      <c r="J57" s="129">
        <f t="shared" si="4"/>
        <v>0</v>
      </c>
    </row>
    <row r="58" spans="1:10" s="130" customFormat="1" ht="12.75">
      <c r="A58" s="272" t="s">
        <v>137</v>
      </c>
      <c r="B58" s="179"/>
      <c r="C58" s="126">
        <v>43</v>
      </c>
      <c r="D58" s="126">
        <v>717002</v>
      </c>
      <c r="E58" s="179" t="s">
        <v>860</v>
      </c>
      <c r="F58" s="129"/>
      <c r="G58" s="129"/>
      <c r="H58" s="129">
        <f t="shared" si="3"/>
        <v>0</v>
      </c>
      <c r="I58" s="129"/>
      <c r="J58" s="129">
        <f t="shared" si="4"/>
        <v>0</v>
      </c>
    </row>
    <row r="59" spans="1:10" s="130" customFormat="1" ht="12.75">
      <c r="A59" s="272" t="s">
        <v>364</v>
      </c>
      <c r="B59" s="179"/>
      <c r="C59" s="126">
        <v>43</v>
      </c>
      <c r="D59" s="126">
        <v>717002</v>
      </c>
      <c r="E59" s="179" t="s">
        <v>861</v>
      </c>
      <c r="F59" s="129"/>
      <c r="G59" s="129"/>
      <c r="H59" s="129">
        <f t="shared" si="3"/>
        <v>0</v>
      </c>
      <c r="I59" s="129"/>
      <c r="J59" s="129">
        <f t="shared" si="4"/>
        <v>0</v>
      </c>
    </row>
    <row r="60" spans="1:10" s="130" customFormat="1" ht="12.75">
      <c r="A60" s="272" t="s">
        <v>365</v>
      </c>
      <c r="B60" s="179"/>
      <c r="C60" s="126">
        <v>43</v>
      </c>
      <c r="D60" s="126">
        <v>717002</v>
      </c>
      <c r="E60" s="179" t="s">
        <v>862</v>
      </c>
      <c r="F60" s="129"/>
      <c r="G60" s="129"/>
      <c r="H60" s="129">
        <f t="shared" si="3"/>
        <v>0</v>
      </c>
      <c r="I60" s="129"/>
      <c r="J60" s="129">
        <f t="shared" si="4"/>
        <v>0</v>
      </c>
    </row>
    <row r="61" spans="1:10" s="130" customFormat="1" ht="12.75">
      <c r="A61" s="272" t="s">
        <v>226</v>
      </c>
      <c r="B61" s="179"/>
      <c r="C61" s="126">
        <v>43</v>
      </c>
      <c r="D61" s="126">
        <v>717001</v>
      </c>
      <c r="E61" s="179" t="s">
        <v>863</v>
      </c>
      <c r="F61" s="129"/>
      <c r="G61" s="129"/>
      <c r="H61" s="129">
        <f t="shared" si="3"/>
        <v>0</v>
      </c>
      <c r="I61" s="129"/>
      <c r="J61" s="129">
        <f t="shared" si="4"/>
        <v>0</v>
      </c>
    </row>
    <row r="62" spans="1:10" s="130" customFormat="1" ht="12.75">
      <c r="A62" s="272" t="s">
        <v>227</v>
      </c>
      <c r="B62" s="179"/>
      <c r="C62" s="126">
        <v>43</v>
      </c>
      <c r="D62" s="126">
        <v>717001</v>
      </c>
      <c r="E62" s="179" t="s">
        <v>864</v>
      </c>
      <c r="F62" s="129">
        <v>25000</v>
      </c>
      <c r="G62" s="129"/>
      <c r="H62" s="129">
        <f t="shared" si="3"/>
        <v>25000</v>
      </c>
      <c r="I62" s="129">
        <v>-20000</v>
      </c>
      <c r="J62" s="129">
        <f t="shared" si="4"/>
        <v>5000</v>
      </c>
    </row>
    <row r="63" spans="1:10" s="130" customFormat="1" ht="12.75">
      <c r="A63" s="272" t="s">
        <v>230</v>
      </c>
      <c r="B63" s="179"/>
      <c r="C63" s="126">
        <v>43</v>
      </c>
      <c r="D63" s="126">
        <v>717001</v>
      </c>
      <c r="E63" s="179" t="s">
        <v>865</v>
      </c>
      <c r="F63" s="129">
        <v>1000</v>
      </c>
      <c r="G63" s="129"/>
      <c r="H63" s="129">
        <f t="shared" si="3"/>
        <v>1000</v>
      </c>
      <c r="I63" s="129">
        <v>-1000</v>
      </c>
      <c r="J63" s="129">
        <f t="shared" si="4"/>
        <v>0</v>
      </c>
    </row>
    <row r="64" spans="1:10" s="130" customFormat="1" ht="12.75">
      <c r="A64" s="272" t="s">
        <v>232</v>
      </c>
      <c r="B64" s="179"/>
      <c r="C64" s="126">
        <v>43</v>
      </c>
      <c r="D64" s="126">
        <v>717002</v>
      </c>
      <c r="E64" s="179" t="s">
        <v>866</v>
      </c>
      <c r="F64" s="129">
        <v>10000</v>
      </c>
      <c r="G64" s="129"/>
      <c r="H64" s="129">
        <f t="shared" si="3"/>
        <v>10000</v>
      </c>
      <c r="I64" s="129">
        <v>-10000</v>
      </c>
      <c r="J64" s="129">
        <f t="shared" si="4"/>
        <v>0</v>
      </c>
    </row>
    <row r="65" spans="1:8" s="130" customFormat="1" ht="12.75">
      <c r="A65" s="143"/>
      <c r="B65" s="105"/>
      <c r="C65" s="105"/>
      <c r="D65" s="105"/>
      <c r="E65" s="105"/>
      <c r="F65" s="269"/>
      <c r="G65" s="269"/>
      <c r="H65" s="269"/>
    </row>
    <row r="66" spans="1:8" s="130" customFormat="1" ht="12.75">
      <c r="A66" s="143"/>
      <c r="B66" s="105"/>
      <c r="C66" s="105"/>
      <c r="D66" s="105"/>
      <c r="E66" s="105"/>
      <c r="F66" s="269"/>
      <c r="G66" s="269"/>
      <c r="H66" s="269"/>
    </row>
    <row r="67" spans="1:8" s="130" customFormat="1" ht="12.75">
      <c r="A67" s="143"/>
      <c r="B67" s="105"/>
      <c r="C67" s="105"/>
      <c r="D67" s="105"/>
      <c r="E67" s="105"/>
      <c r="F67" s="269"/>
      <c r="G67" s="269"/>
      <c r="H67" s="269"/>
    </row>
    <row r="68" spans="1:8" s="130" customFormat="1" ht="12.75">
      <c r="A68" s="143"/>
      <c r="B68" s="105"/>
      <c r="C68" s="105"/>
      <c r="D68" s="105"/>
      <c r="E68" s="105"/>
      <c r="F68" s="269"/>
      <c r="G68" s="269"/>
      <c r="H68" s="269"/>
    </row>
    <row r="69" spans="1:8" s="130" customFormat="1" ht="12.75">
      <c r="A69" s="143"/>
      <c r="B69" s="105"/>
      <c r="C69" s="105"/>
      <c r="D69" s="105"/>
      <c r="E69" s="105"/>
      <c r="F69" s="269"/>
      <c r="G69" s="269"/>
      <c r="H69" s="269"/>
    </row>
    <row r="70" spans="1:8" s="130" customFormat="1" ht="12.75">
      <c r="A70" s="143"/>
      <c r="B70" s="105"/>
      <c r="C70" s="105"/>
      <c r="D70" s="105"/>
      <c r="E70" s="105"/>
      <c r="F70" s="269"/>
      <c r="G70" s="269"/>
      <c r="H70" s="269"/>
    </row>
    <row r="71" spans="1:8" s="130" customFormat="1" ht="12.75">
      <c r="A71" s="143"/>
      <c r="B71" s="105"/>
      <c r="C71" s="105"/>
      <c r="D71" s="105"/>
      <c r="E71" s="105"/>
      <c r="F71" s="269"/>
      <c r="G71" s="269"/>
      <c r="H71" s="269"/>
    </row>
    <row r="72" spans="1:8" s="130" customFormat="1" ht="12.75">
      <c r="A72" s="143"/>
      <c r="B72" s="105"/>
      <c r="C72" s="105"/>
      <c r="D72" s="105"/>
      <c r="E72" s="105"/>
      <c r="F72" s="269"/>
      <c r="G72" s="269"/>
      <c r="H72" s="269"/>
    </row>
    <row r="73" spans="1:8" s="130" customFormat="1" ht="12.75">
      <c r="A73" s="105"/>
      <c r="B73" s="105"/>
      <c r="C73" s="105"/>
      <c r="D73" s="105"/>
      <c r="E73" s="105"/>
      <c r="F73" s="269"/>
      <c r="G73" s="269"/>
      <c r="H73" s="269"/>
    </row>
    <row r="74" spans="1:8" s="130" customFormat="1" ht="12.75">
      <c r="A74" s="105"/>
      <c r="B74" s="105"/>
      <c r="C74" s="105"/>
      <c r="D74" s="105"/>
      <c r="E74" s="105"/>
      <c r="F74" s="269"/>
      <c r="G74" s="269"/>
      <c r="H74" s="269"/>
    </row>
    <row r="75" spans="1:8" s="130" customFormat="1" ht="12.75">
      <c r="A75" s="105"/>
      <c r="B75" s="105"/>
      <c r="C75" s="105"/>
      <c r="D75" s="105"/>
      <c r="E75" s="105"/>
      <c r="F75" s="269"/>
      <c r="G75" s="269"/>
      <c r="H75" s="269"/>
    </row>
    <row r="76" spans="1:8" s="130" customFormat="1" ht="12.75">
      <c r="A76" s="105"/>
      <c r="B76" s="105"/>
      <c r="C76" s="105"/>
      <c r="D76" s="105"/>
      <c r="E76" s="105"/>
      <c r="F76" s="269"/>
      <c r="G76" s="269"/>
      <c r="H76" s="269"/>
    </row>
    <row r="77" spans="1:8" s="130" customFormat="1" ht="12.75">
      <c r="A77" s="105"/>
      <c r="B77" s="143"/>
      <c r="C77" s="143"/>
      <c r="D77" s="143"/>
      <c r="E77" s="143"/>
      <c r="F77" s="269"/>
      <c r="G77" s="269"/>
      <c r="H77" s="269"/>
    </row>
    <row r="78" spans="1:8" s="130" customFormat="1" ht="12.75">
      <c r="A78" s="105"/>
      <c r="B78" s="143"/>
      <c r="C78" s="143"/>
      <c r="D78" s="143"/>
      <c r="E78" s="143"/>
      <c r="F78" s="269"/>
      <c r="G78" s="269"/>
      <c r="H78" s="269"/>
    </row>
    <row r="79" spans="1:8" s="130" customFormat="1" ht="12.75">
      <c r="A79" s="105"/>
      <c r="B79" s="143"/>
      <c r="C79" s="143"/>
      <c r="D79" s="143"/>
      <c r="E79" s="143"/>
      <c r="F79" s="269"/>
      <c r="G79" s="269"/>
      <c r="H79" s="269"/>
    </row>
    <row r="80" spans="1:8" ht="12.75">
      <c r="A80" s="105"/>
      <c r="B80" s="143"/>
      <c r="C80" s="143"/>
      <c r="D80" s="143"/>
      <c r="E80" s="143"/>
      <c r="F80" s="269"/>
      <c r="G80" s="269"/>
      <c r="H80" s="269"/>
    </row>
    <row r="81" spans="1:8" ht="12.75">
      <c r="A81" s="105"/>
      <c r="B81" s="143"/>
      <c r="C81" s="143"/>
      <c r="D81" s="143"/>
      <c r="E81" s="143"/>
      <c r="F81" s="269"/>
      <c r="G81" s="269"/>
      <c r="H81" s="269"/>
    </row>
    <row r="82" spans="1:8" ht="12.75">
      <c r="A82" s="105"/>
      <c r="B82" s="143"/>
      <c r="C82" s="143"/>
      <c r="D82" s="143"/>
      <c r="E82" s="143"/>
      <c r="F82" s="269"/>
      <c r="G82" s="269"/>
      <c r="H82" s="269"/>
    </row>
    <row r="83" spans="1:8" ht="12.75">
      <c r="A83" s="105"/>
      <c r="B83" s="143"/>
      <c r="C83" s="143"/>
      <c r="D83" s="143"/>
      <c r="E83" s="143"/>
      <c r="F83" s="269"/>
      <c r="G83" s="269"/>
      <c r="H83" s="269"/>
    </row>
    <row r="84" spans="1:8" ht="12.75">
      <c r="A84" s="105"/>
      <c r="B84" s="143"/>
      <c r="C84" s="143"/>
      <c r="D84" s="143"/>
      <c r="E84" s="143"/>
      <c r="F84" s="269"/>
      <c r="G84" s="269"/>
      <c r="H84" s="269"/>
    </row>
    <row r="85" spans="1:8" ht="12.75">
      <c r="A85" s="105"/>
      <c r="B85" s="143"/>
      <c r="C85" s="143"/>
      <c r="D85" s="143"/>
      <c r="E85" s="143"/>
      <c r="F85" s="269"/>
      <c r="G85" s="269"/>
      <c r="H85" s="269"/>
    </row>
    <row r="86" spans="1:8" ht="12.75">
      <c r="A86" s="105"/>
      <c r="B86" s="143"/>
      <c r="C86" s="143"/>
      <c r="D86" s="143"/>
      <c r="E86" s="143"/>
      <c r="F86" s="269"/>
      <c r="G86" s="269"/>
      <c r="H86" s="269"/>
    </row>
    <row r="87" spans="1:8" ht="12.75">
      <c r="A87" s="105"/>
      <c r="B87" s="143"/>
      <c r="C87" s="143"/>
      <c r="D87" s="143"/>
      <c r="E87" s="143"/>
      <c r="F87" s="269"/>
      <c r="G87" s="269"/>
      <c r="H87" s="269"/>
    </row>
    <row r="88" spans="1:8" ht="12.75">
      <c r="A88" s="143"/>
      <c r="B88" s="143"/>
      <c r="C88" s="143"/>
      <c r="D88" s="143"/>
      <c r="E88" s="143"/>
      <c r="F88" s="269"/>
      <c r="G88" s="269"/>
      <c r="H88" s="269"/>
    </row>
    <row r="89" spans="1:8" ht="12.75">
      <c r="A89" s="143"/>
      <c r="B89" s="143"/>
      <c r="C89" s="143"/>
      <c r="D89" s="143"/>
      <c r="E89" s="143"/>
      <c r="F89" s="269"/>
      <c r="G89" s="269"/>
      <c r="H89" s="269"/>
    </row>
    <row r="90" spans="1:8" ht="12.75">
      <c r="A90" s="143"/>
      <c r="B90" s="143"/>
      <c r="C90" s="143"/>
      <c r="D90" s="143"/>
      <c r="E90" s="143"/>
      <c r="F90" s="269"/>
      <c r="G90" s="269"/>
      <c r="H90" s="269"/>
    </row>
    <row r="91" spans="1:8" ht="12.75">
      <c r="A91" s="143"/>
      <c r="B91" s="143"/>
      <c r="C91" s="143"/>
      <c r="D91" s="143"/>
      <c r="E91" s="143"/>
      <c r="F91" s="269"/>
      <c r="G91" s="269"/>
      <c r="H91" s="269"/>
    </row>
    <row r="92" spans="1:8" ht="12.75">
      <c r="A92" s="143"/>
      <c r="B92" s="143"/>
      <c r="C92" s="143"/>
      <c r="D92" s="143"/>
      <c r="E92" s="143"/>
      <c r="F92" s="269"/>
      <c r="G92" s="269"/>
      <c r="H92" s="269"/>
    </row>
    <row r="93" spans="1:8" ht="12.75">
      <c r="A93" s="143"/>
      <c r="B93" s="143"/>
      <c r="C93" s="143"/>
      <c r="D93" s="143"/>
      <c r="E93" s="143"/>
      <c r="F93" s="269"/>
      <c r="G93" s="269"/>
      <c r="H93" s="269"/>
    </row>
    <row r="94" spans="1:8" ht="12.75">
      <c r="A94" s="143"/>
      <c r="B94" s="143"/>
      <c r="C94" s="143"/>
      <c r="D94" s="143"/>
      <c r="E94" s="143"/>
      <c r="F94" s="269"/>
      <c r="G94" s="269"/>
      <c r="H94" s="269"/>
    </row>
    <row r="95" spans="1:8" ht="12.75">
      <c r="A95" s="143"/>
      <c r="B95" s="143"/>
      <c r="C95" s="143"/>
      <c r="D95" s="143"/>
      <c r="E95" s="143"/>
      <c r="F95" s="269"/>
      <c r="G95" s="269"/>
      <c r="H95" s="269"/>
    </row>
    <row r="96" spans="1:8" ht="12.75">
      <c r="A96" s="143"/>
      <c r="B96" s="143"/>
      <c r="C96" s="143"/>
      <c r="D96" s="143"/>
      <c r="E96" s="143"/>
      <c r="F96" s="269"/>
      <c r="G96" s="269"/>
      <c r="H96" s="269"/>
    </row>
    <row r="97" spans="1:8" ht="12.75">
      <c r="A97" s="143"/>
      <c r="B97" s="143"/>
      <c r="C97" s="143"/>
      <c r="D97" s="143"/>
      <c r="E97" s="143"/>
      <c r="F97" s="269"/>
      <c r="G97" s="269"/>
      <c r="H97" s="269"/>
    </row>
    <row r="98" spans="1:8" ht="12.75">
      <c r="A98" s="143"/>
      <c r="B98" s="143"/>
      <c r="C98" s="143"/>
      <c r="D98" s="143"/>
      <c r="E98" s="143"/>
      <c r="F98" s="269"/>
      <c r="G98" s="269"/>
      <c r="H98" s="269"/>
    </row>
    <row r="99" spans="1:8" ht="12.75">
      <c r="A99" s="143"/>
      <c r="B99" s="143"/>
      <c r="C99" s="143"/>
      <c r="D99" s="143"/>
      <c r="E99" s="143"/>
      <c r="F99" s="269"/>
      <c r="G99" s="269"/>
      <c r="H99" s="269"/>
    </row>
    <row r="100" spans="1:8" ht="12.75">
      <c r="A100" s="143"/>
      <c r="B100" s="143"/>
      <c r="C100" s="143"/>
      <c r="D100" s="143"/>
      <c r="E100" s="143"/>
      <c r="F100" s="269"/>
      <c r="G100" s="269"/>
      <c r="H100" s="269"/>
    </row>
    <row r="101" spans="1:8" ht="12.75">
      <c r="A101" s="143"/>
      <c r="B101" s="143"/>
      <c r="C101" s="143"/>
      <c r="D101" s="143"/>
      <c r="E101" s="143"/>
      <c r="F101" s="269"/>
      <c r="G101" s="269"/>
      <c r="H101" s="269"/>
    </row>
    <row r="102" spans="1:8" ht="12.75">
      <c r="A102" s="143"/>
      <c r="B102" s="143"/>
      <c r="C102" s="143"/>
      <c r="D102" s="143"/>
      <c r="E102" s="143"/>
      <c r="F102" s="269"/>
      <c r="G102" s="269"/>
      <c r="H102" s="269"/>
    </row>
    <row r="103" spans="1:8" ht="12.75">
      <c r="A103" s="143"/>
      <c r="B103" s="143"/>
      <c r="C103" s="143"/>
      <c r="D103" s="143"/>
      <c r="E103" s="143"/>
      <c r="F103" s="269"/>
      <c r="G103" s="269"/>
      <c r="H103" s="269"/>
    </row>
    <row r="104" spans="1:8" ht="12.75">
      <c r="A104" s="143"/>
      <c r="B104" s="143"/>
      <c r="C104" s="143"/>
      <c r="D104" s="143"/>
      <c r="E104" s="143"/>
      <c r="F104" s="269"/>
      <c r="G104" s="269"/>
      <c r="H104" s="269"/>
    </row>
    <row r="105" spans="1:8" ht="12.75">
      <c r="A105" s="143"/>
      <c r="B105" s="143"/>
      <c r="C105" s="143"/>
      <c r="D105" s="143"/>
      <c r="E105" s="143"/>
      <c r="F105" s="269"/>
      <c r="G105" s="269"/>
      <c r="H105" s="269"/>
    </row>
    <row r="106" spans="1:8" ht="12.75">
      <c r="A106" s="143"/>
      <c r="B106" s="143"/>
      <c r="C106" s="143"/>
      <c r="D106" s="143"/>
      <c r="E106" s="143"/>
      <c r="F106" s="269"/>
      <c r="G106" s="269"/>
      <c r="H106" s="269"/>
    </row>
    <row r="107" spans="1:8" ht="12.75">
      <c r="A107" s="143"/>
      <c r="B107" s="143"/>
      <c r="C107" s="143"/>
      <c r="D107" s="143"/>
      <c r="E107" s="143"/>
      <c r="F107" s="269"/>
      <c r="G107" s="269"/>
      <c r="H107" s="269"/>
    </row>
    <row r="108" spans="1:8" ht="12.75">
      <c r="A108" s="143"/>
      <c r="B108" s="143"/>
      <c r="C108" s="143"/>
      <c r="D108" s="143"/>
      <c r="E108" s="143"/>
      <c r="F108" s="269"/>
      <c r="G108" s="269"/>
      <c r="H108" s="269"/>
    </row>
    <row r="109" spans="1:8" ht="12.75">
      <c r="A109" s="143"/>
      <c r="B109" s="143"/>
      <c r="C109" s="143"/>
      <c r="D109" s="143"/>
      <c r="E109" s="143"/>
      <c r="F109" s="269"/>
      <c r="G109" s="269"/>
      <c r="H109" s="269"/>
    </row>
    <row r="110" spans="1:8" ht="12.75">
      <c r="A110" s="143"/>
      <c r="B110" s="143"/>
      <c r="C110" s="143"/>
      <c r="D110" s="143"/>
      <c r="E110" s="143"/>
      <c r="F110" s="269"/>
      <c r="G110" s="269"/>
      <c r="H110" s="269"/>
    </row>
    <row r="111" spans="1:8" ht="12.75">
      <c r="A111" s="143"/>
      <c r="B111" s="143"/>
      <c r="C111" s="143"/>
      <c r="D111" s="143"/>
      <c r="E111" s="143"/>
      <c r="F111" s="269"/>
      <c r="G111" s="269"/>
      <c r="H111" s="269"/>
    </row>
    <row r="112" spans="1:8" ht="12.75">
      <c r="A112" s="143"/>
      <c r="B112" s="143"/>
      <c r="C112" s="143"/>
      <c r="D112" s="143"/>
      <c r="E112" s="143"/>
      <c r="F112" s="269"/>
      <c r="G112" s="269"/>
      <c r="H112" s="269"/>
    </row>
    <row r="113" spans="1:8" ht="12.75">
      <c r="A113" s="143"/>
      <c r="B113" s="143"/>
      <c r="C113" s="143"/>
      <c r="D113" s="143"/>
      <c r="E113" s="143"/>
      <c r="F113" s="269"/>
      <c r="G113" s="269"/>
      <c r="H113" s="269"/>
    </row>
    <row r="114" spans="1:8" ht="12.75">
      <c r="A114" s="143"/>
      <c r="B114" s="143"/>
      <c r="C114" s="143"/>
      <c r="D114" s="143"/>
      <c r="E114" s="143"/>
      <c r="F114" s="269"/>
      <c r="G114" s="269"/>
      <c r="H114" s="269"/>
    </row>
    <row r="115" spans="1:8" ht="12.75">
      <c r="A115" s="143"/>
      <c r="B115" s="143"/>
      <c r="C115" s="143"/>
      <c r="D115" s="143"/>
      <c r="E115" s="143"/>
      <c r="F115" s="269"/>
      <c r="G115" s="269"/>
      <c r="H115" s="269"/>
    </row>
    <row r="116" spans="1:8" ht="12.75">
      <c r="A116" s="143"/>
      <c r="B116" s="143"/>
      <c r="C116" s="143"/>
      <c r="D116" s="143"/>
      <c r="E116" s="143"/>
      <c r="F116" s="269"/>
      <c r="G116" s="269"/>
      <c r="H116" s="269"/>
    </row>
    <row r="117" spans="1:8" ht="12.75">
      <c r="A117" s="143"/>
      <c r="B117" s="143"/>
      <c r="C117" s="143"/>
      <c r="D117" s="143"/>
      <c r="E117" s="143"/>
      <c r="F117" s="269"/>
      <c r="G117" s="269"/>
      <c r="H117" s="269"/>
    </row>
    <row r="118" spans="1:8" ht="12.75">
      <c r="A118" s="143"/>
      <c r="B118" s="143"/>
      <c r="C118" s="143"/>
      <c r="D118" s="143"/>
      <c r="E118" s="143"/>
      <c r="F118" s="269"/>
      <c r="G118" s="269"/>
      <c r="H118" s="269"/>
    </row>
    <row r="119" spans="1:8" ht="12.75">
      <c r="A119" s="143"/>
      <c r="B119" s="143"/>
      <c r="C119" s="143"/>
      <c r="D119" s="143"/>
      <c r="E119" s="143"/>
      <c r="F119" s="269"/>
      <c r="G119" s="269"/>
      <c r="H119" s="269"/>
    </row>
    <row r="120" spans="6:8" ht="12.75">
      <c r="F120" s="269"/>
      <c r="G120" s="269"/>
      <c r="H120" s="269"/>
    </row>
    <row r="121" spans="6:8" ht="12.75">
      <c r="F121" s="269"/>
      <c r="G121" s="269"/>
      <c r="H121" s="269"/>
    </row>
    <row r="122" spans="6:8" ht="12.75">
      <c r="F122" s="269"/>
      <c r="G122" s="269"/>
      <c r="H122" s="269"/>
    </row>
    <row r="123" spans="6:8" ht="12.75">
      <c r="F123" s="269"/>
      <c r="G123" s="269"/>
      <c r="H123" s="269"/>
    </row>
  </sheetData>
  <sheetProtection/>
  <mergeCells count="19">
    <mergeCell ref="A1:E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D31:E31"/>
    <mergeCell ref="D34:E34"/>
    <mergeCell ref="D37:E37"/>
    <mergeCell ref="J5:J6"/>
    <mergeCell ref="B7:E7"/>
    <mergeCell ref="C8:E8"/>
    <mergeCell ref="D9:E9"/>
    <mergeCell ref="D10:E10"/>
    <mergeCell ref="D27:E27"/>
  </mergeCells>
  <printOptions/>
  <pageMargins left="0.23611111111111113" right="0.23611111111111113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zoomScale="124" zoomScaleNormal="124" zoomScalePageLayoutView="0" workbookViewId="0" topLeftCell="A1">
      <selection activeCell="E19" sqref="E19"/>
    </sheetView>
  </sheetViews>
  <sheetFormatPr defaultColWidth="11.57421875" defaultRowHeight="12.75"/>
  <cols>
    <col min="1" max="1" width="3.421875" style="224" customWidth="1"/>
    <col min="2" max="2" width="6.57421875" style="224" customWidth="1"/>
    <col min="3" max="3" width="5.7109375" style="224" customWidth="1"/>
    <col min="4" max="4" width="7.00390625" style="224" customWidth="1"/>
    <col min="5" max="5" width="46.7109375" style="224" customWidth="1"/>
    <col min="6" max="6" width="10.00390625" style="267" customWidth="1"/>
    <col min="7" max="7" width="9.140625" style="267" customWidth="1"/>
    <col min="8" max="8" width="11.00390625" style="267" customWidth="1"/>
    <col min="9" max="9" width="10.8515625" style="267" customWidth="1"/>
    <col min="10" max="10" width="12.00390625" style="267" customWidth="1"/>
  </cols>
  <sheetData>
    <row r="1" spans="1:10" ht="20.25" customHeight="1">
      <c r="A1" s="439" t="s">
        <v>659</v>
      </c>
      <c r="B1" s="439"/>
      <c r="C1" s="439"/>
      <c r="D1" s="439"/>
      <c r="E1" s="439"/>
      <c r="F1" s="166" t="s">
        <v>296</v>
      </c>
      <c r="G1" s="371"/>
      <c r="H1" s="371"/>
      <c r="I1" s="371"/>
      <c r="J1" s="371"/>
    </row>
    <row r="2" spans="1:10" ht="12.75">
      <c r="A2" s="105"/>
      <c r="B2" s="105"/>
      <c r="C2" s="105"/>
      <c r="D2" s="105"/>
      <c r="E2" s="105"/>
      <c r="F2" s="269"/>
      <c r="G2" s="269"/>
      <c r="H2" s="269"/>
      <c r="I2" s="269"/>
      <c r="J2" s="269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11" t="s">
        <v>297</v>
      </c>
      <c r="G3" s="411"/>
      <c r="H3" s="411"/>
      <c r="I3" s="411"/>
      <c r="J3" s="411"/>
    </row>
    <row r="4" spans="1:10" ht="13.5" customHeight="1">
      <c r="A4" s="399"/>
      <c r="B4" s="399"/>
      <c r="C4" s="400"/>
      <c r="D4" s="401"/>
      <c r="E4" s="401"/>
      <c r="F4" s="412" t="s">
        <v>16</v>
      </c>
      <c r="G4" s="412"/>
      <c r="H4" s="412"/>
      <c r="I4" s="412"/>
      <c r="J4" s="412"/>
    </row>
    <row r="5" spans="1:10" ht="12.75" customHeight="1">
      <c r="A5" s="399"/>
      <c r="B5" s="399"/>
      <c r="C5" s="400"/>
      <c r="D5" s="401"/>
      <c r="E5" s="401"/>
      <c r="F5" s="413">
        <v>2014</v>
      </c>
      <c r="G5" s="413" t="s">
        <v>38</v>
      </c>
      <c r="H5" s="413" t="s">
        <v>18</v>
      </c>
      <c r="I5" s="413" t="s">
        <v>298</v>
      </c>
      <c r="J5" s="413" t="s">
        <v>20</v>
      </c>
    </row>
    <row r="6" spans="1:10" ht="48" customHeight="1">
      <c r="A6" s="399"/>
      <c r="B6" s="399"/>
      <c r="C6" s="400"/>
      <c r="D6" s="401"/>
      <c r="E6" s="401"/>
      <c r="F6" s="413"/>
      <c r="G6" s="413"/>
      <c r="H6" s="413"/>
      <c r="I6" s="413"/>
      <c r="J6" s="413"/>
    </row>
    <row r="7" spans="1:10" ht="28.5" customHeight="1">
      <c r="A7" s="278"/>
      <c r="B7" s="437" t="s">
        <v>660</v>
      </c>
      <c r="C7" s="437"/>
      <c r="D7" s="437"/>
      <c r="E7" s="437"/>
      <c r="F7" s="372">
        <f>F8+F11</f>
        <v>60000</v>
      </c>
      <c r="G7" s="372">
        <f>G8+G11</f>
        <v>0</v>
      </c>
      <c r="H7" s="372">
        <f>H8+H11</f>
        <v>60000</v>
      </c>
      <c r="I7" s="372">
        <f>I8+I11</f>
        <v>-7000</v>
      </c>
      <c r="J7" s="372">
        <f>J8+J11</f>
        <v>53000</v>
      </c>
    </row>
    <row r="8" spans="1:10" ht="12.75">
      <c r="A8" s="220" t="s">
        <v>83</v>
      </c>
      <c r="B8" s="279" t="s">
        <v>661</v>
      </c>
      <c r="C8" s="438" t="s">
        <v>662</v>
      </c>
      <c r="D8" s="438"/>
      <c r="E8" s="438"/>
      <c r="F8" s="373">
        <f>F9</f>
        <v>0</v>
      </c>
      <c r="G8" s="373">
        <f>G9</f>
        <v>0</v>
      </c>
      <c r="H8" s="373">
        <f>H9</f>
        <v>0</v>
      </c>
      <c r="I8" s="373">
        <f>I9</f>
        <v>0</v>
      </c>
      <c r="J8" s="373">
        <f>J9</f>
        <v>0</v>
      </c>
    </row>
    <row r="9" spans="1:10" ht="12.75">
      <c r="A9" s="220" t="s">
        <v>86</v>
      </c>
      <c r="B9" s="281"/>
      <c r="C9" s="114" t="s">
        <v>663</v>
      </c>
      <c r="D9" s="396" t="s">
        <v>664</v>
      </c>
      <c r="E9" s="396"/>
      <c r="F9" s="124">
        <f>SUM(F10:F10)</f>
        <v>0</v>
      </c>
      <c r="G9" s="124">
        <f>SUM(G10:G10)</f>
        <v>0</v>
      </c>
      <c r="H9" s="124">
        <f>SUM(H10:H10)</f>
        <v>0</v>
      </c>
      <c r="I9" s="124">
        <f>SUM(I10:I10)</f>
        <v>0</v>
      </c>
      <c r="J9" s="124">
        <f>SUM(J10:J10)</f>
        <v>0</v>
      </c>
    </row>
    <row r="10" spans="1:10" ht="12.75">
      <c r="A10" s="220" t="s">
        <v>89</v>
      </c>
      <c r="B10" s="281"/>
      <c r="C10" s="117" t="s">
        <v>169</v>
      </c>
      <c r="D10" s="117" t="s">
        <v>867</v>
      </c>
      <c r="E10" s="119" t="s">
        <v>868</v>
      </c>
      <c r="F10" s="121"/>
      <c r="G10" s="121"/>
      <c r="H10" s="121">
        <f>F10+G10</f>
        <v>0</v>
      </c>
      <c r="I10" s="121"/>
      <c r="J10" s="121">
        <f>H10+I10</f>
        <v>0</v>
      </c>
    </row>
    <row r="11" spans="1:10" s="130" customFormat="1" ht="13.5" customHeight="1">
      <c r="A11" s="220" t="s">
        <v>91</v>
      </c>
      <c r="B11" s="288" t="s">
        <v>212</v>
      </c>
      <c r="C11" s="436" t="s">
        <v>702</v>
      </c>
      <c r="D11" s="436"/>
      <c r="E11" s="436"/>
      <c r="F11" s="239">
        <f aca="true" t="shared" si="0" ref="F11:J12">F12</f>
        <v>60000</v>
      </c>
      <c r="G11" s="239">
        <f t="shared" si="0"/>
        <v>0</v>
      </c>
      <c r="H11" s="239">
        <f t="shared" si="0"/>
        <v>60000</v>
      </c>
      <c r="I11" s="239">
        <f t="shared" si="0"/>
        <v>-7000</v>
      </c>
      <c r="J11" s="239">
        <f t="shared" si="0"/>
        <v>53000</v>
      </c>
    </row>
    <row r="12" spans="1:10" ht="12.75">
      <c r="A12" s="220" t="s">
        <v>93</v>
      </c>
      <c r="B12" s="281"/>
      <c r="C12" s="396" t="s">
        <v>703</v>
      </c>
      <c r="D12" s="396"/>
      <c r="E12" s="396"/>
      <c r="F12" s="235">
        <f t="shared" si="0"/>
        <v>60000</v>
      </c>
      <c r="G12" s="235">
        <f t="shared" si="0"/>
        <v>0</v>
      </c>
      <c r="H12" s="235">
        <f>H13</f>
        <v>60000</v>
      </c>
      <c r="I12" s="235">
        <f>I13</f>
        <v>-7000</v>
      </c>
      <c r="J12" s="235">
        <f t="shared" si="0"/>
        <v>53000</v>
      </c>
    </row>
    <row r="13" spans="1:10" s="130" customFormat="1" ht="12.75">
      <c r="A13" s="220" t="s">
        <v>95</v>
      </c>
      <c r="B13" s="282"/>
      <c r="C13" s="435" t="s">
        <v>704</v>
      </c>
      <c r="D13" s="435"/>
      <c r="E13" s="435"/>
      <c r="F13" s="149">
        <f>SUM(F14:F16)</f>
        <v>60000</v>
      </c>
      <c r="G13" s="149">
        <f>SUM(G14:G16)</f>
        <v>0</v>
      </c>
      <c r="H13" s="149">
        <f>SUM(H14:H16)</f>
        <v>60000</v>
      </c>
      <c r="I13" s="149">
        <f>SUM(I14:I16)</f>
        <v>-7000</v>
      </c>
      <c r="J13" s="149">
        <f>SUM(J14:J16)</f>
        <v>53000</v>
      </c>
    </row>
    <row r="14" spans="1:10" ht="12.75">
      <c r="A14" s="220" t="s">
        <v>97</v>
      </c>
      <c r="B14" s="281"/>
      <c r="C14" s="117" t="s">
        <v>483</v>
      </c>
      <c r="D14" s="117" t="s">
        <v>634</v>
      </c>
      <c r="E14" s="119" t="s">
        <v>869</v>
      </c>
      <c r="F14" s="129">
        <v>60000</v>
      </c>
      <c r="G14" s="129"/>
      <c r="H14" s="129">
        <f>F14+G14</f>
        <v>60000</v>
      </c>
      <c r="I14" s="129">
        <v>-7000</v>
      </c>
      <c r="J14" s="129">
        <f>H14+I14</f>
        <v>53000</v>
      </c>
    </row>
    <row r="15" spans="1:10" ht="12.75">
      <c r="A15" s="220" t="s">
        <v>99</v>
      </c>
      <c r="B15" s="281"/>
      <c r="C15" s="117" t="s">
        <v>483</v>
      </c>
      <c r="D15" s="117" t="s">
        <v>634</v>
      </c>
      <c r="E15" s="119" t="s">
        <v>870</v>
      </c>
      <c r="F15" s="129"/>
      <c r="G15" s="129"/>
      <c r="H15" s="129">
        <f>F15+G15</f>
        <v>0</v>
      </c>
      <c r="I15" s="129"/>
      <c r="J15" s="129">
        <f>H15+I15</f>
        <v>0</v>
      </c>
    </row>
    <row r="16" spans="1:10" ht="12.75">
      <c r="A16" s="220" t="s">
        <v>101</v>
      </c>
      <c r="B16" s="281"/>
      <c r="C16" s="117" t="s">
        <v>169</v>
      </c>
      <c r="D16" s="117" t="s">
        <v>634</v>
      </c>
      <c r="E16" s="119" t="s">
        <v>871</v>
      </c>
      <c r="F16" s="129"/>
      <c r="G16" s="129"/>
      <c r="H16" s="129">
        <f>F16+G16</f>
        <v>0</v>
      </c>
      <c r="I16" s="129"/>
      <c r="J16" s="129">
        <f>H16+I16</f>
        <v>0</v>
      </c>
    </row>
    <row r="17" spans="1:10" ht="12.75">
      <c r="A17" s="143"/>
      <c r="B17" s="105"/>
      <c r="C17" s="105"/>
      <c r="D17" s="105"/>
      <c r="E17" s="105"/>
      <c r="F17" s="269"/>
      <c r="G17" s="269"/>
      <c r="H17" s="269"/>
      <c r="I17" s="269"/>
      <c r="J17" s="269"/>
    </row>
    <row r="18" spans="1:10" ht="12.75">
      <c r="A18" s="143"/>
      <c r="B18" s="105"/>
      <c r="C18" s="105"/>
      <c r="D18" s="105"/>
      <c r="E18" s="105"/>
      <c r="F18" s="269"/>
      <c r="G18" s="269"/>
      <c r="H18" s="269"/>
      <c r="I18" s="269"/>
      <c r="J18" s="269"/>
    </row>
    <row r="19" spans="1:10" ht="12.75">
      <c r="A19" s="143"/>
      <c r="B19" s="105"/>
      <c r="C19" s="105"/>
      <c r="D19" s="105"/>
      <c r="E19" s="105"/>
      <c r="F19" s="269"/>
      <c r="G19" s="269"/>
      <c r="H19" s="269"/>
      <c r="I19" s="269"/>
      <c r="J19" s="269"/>
    </row>
    <row r="20" spans="1:10" ht="12.75">
      <c r="A20" s="143"/>
      <c r="B20" s="105"/>
      <c r="C20" s="105"/>
      <c r="D20" s="105"/>
      <c r="E20" s="105"/>
      <c r="F20" s="269"/>
      <c r="G20" s="269"/>
      <c r="H20" s="269"/>
      <c r="I20" s="269"/>
      <c r="J20" s="269"/>
    </row>
    <row r="21" spans="1:10" ht="12.75">
      <c r="A21" s="143"/>
      <c r="B21" s="105"/>
      <c r="C21" s="105"/>
      <c r="D21" s="105"/>
      <c r="E21" s="105"/>
      <c r="F21" s="269"/>
      <c r="G21" s="269"/>
      <c r="H21" s="269"/>
      <c r="I21" s="269"/>
      <c r="J21" s="269"/>
    </row>
    <row r="22" spans="1:10" ht="12.75">
      <c r="A22" s="143"/>
      <c r="B22" s="105"/>
      <c r="C22" s="105"/>
      <c r="D22" s="105"/>
      <c r="E22" s="105"/>
      <c r="F22" s="269"/>
      <c r="G22" s="269"/>
      <c r="H22" s="269"/>
      <c r="I22" s="269"/>
      <c r="J22" s="269"/>
    </row>
    <row r="23" spans="1:10" ht="12.75">
      <c r="A23" s="143"/>
      <c r="B23" s="105"/>
      <c r="C23" s="105"/>
      <c r="D23" s="105"/>
      <c r="E23" s="105"/>
      <c r="F23" s="269"/>
      <c r="G23" s="269"/>
      <c r="H23" s="269"/>
      <c r="I23" s="269"/>
      <c r="J23" s="269"/>
    </row>
    <row r="24" spans="1:10" ht="12.75">
      <c r="A24" s="143"/>
      <c r="B24" s="105"/>
      <c r="C24" s="105"/>
      <c r="D24" s="105"/>
      <c r="E24" s="105"/>
      <c r="F24" s="269"/>
      <c r="G24" s="269"/>
      <c r="H24" s="269"/>
      <c r="I24" s="269"/>
      <c r="J24" s="269"/>
    </row>
    <row r="25" spans="1:10" ht="12.75">
      <c r="A25" s="143"/>
      <c r="B25" s="105"/>
      <c r="C25" s="105"/>
      <c r="D25" s="105"/>
      <c r="E25" s="105"/>
      <c r="F25" s="269"/>
      <c r="G25" s="269"/>
      <c r="H25" s="269"/>
      <c r="I25" s="269"/>
      <c r="J25" s="269"/>
    </row>
    <row r="26" spans="1:10" ht="12.75">
      <c r="A26" s="105"/>
      <c r="B26" s="105"/>
      <c r="C26" s="105"/>
      <c r="D26" s="105"/>
      <c r="E26" s="105"/>
      <c r="F26" s="269"/>
      <c r="G26" s="269"/>
      <c r="H26" s="269"/>
      <c r="I26" s="269"/>
      <c r="J26" s="269"/>
    </row>
    <row r="27" spans="1:10" ht="12.75">
      <c r="A27" s="105"/>
      <c r="B27" s="105"/>
      <c r="C27" s="105"/>
      <c r="D27" s="105"/>
      <c r="E27" s="105"/>
      <c r="F27" s="269"/>
      <c r="G27" s="269"/>
      <c r="H27" s="269"/>
      <c r="I27" s="269"/>
      <c r="J27" s="269"/>
    </row>
    <row r="28" spans="1:10" ht="12.75">
      <c r="A28" s="105"/>
      <c r="B28" s="105"/>
      <c r="C28" s="105"/>
      <c r="D28" s="105"/>
      <c r="E28" s="105"/>
      <c r="F28" s="269"/>
      <c r="G28" s="269"/>
      <c r="H28" s="269"/>
      <c r="I28" s="269"/>
      <c r="J28" s="269"/>
    </row>
    <row r="29" spans="1:10" ht="12.75">
      <c r="A29" s="105"/>
      <c r="B29" s="105"/>
      <c r="C29" s="105"/>
      <c r="D29" s="105"/>
      <c r="E29" s="105"/>
      <c r="F29" s="269"/>
      <c r="G29" s="269"/>
      <c r="H29" s="269"/>
      <c r="I29" s="269"/>
      <c r="J29" s="269"/>
    </row>
    <row r="30" spans="1:10" ht="12.75">
      <c r="A30" s="105"/>
      <c r="B30" s="105"/>
      <c r="C30" s="105"/>
      <c r="D30" s="105"/>
      <c r="E30" s="105"/>
      <c r="F30" s="269"/>
      <c r="G30" s="269"/>
      <c r="H30" s="269"/>
      <c r="I30" s="269"/>
      <c r="J30" s="269"/>
    </row>
    <row r="31" spans="1:10" ht="12.75">
      <c r="A31" s="105"/>
      <c r="B31" s="105"/>
      <c r="C31" s="105"/>
      <c r="D31" s="105"/>
      <c r="E31" s="105"/>
      <c r="F31" s="269"/>
      <c r="G31" s="269"/>
      <c r="H31" s="269"/>
      <c r="I31" s="269"/>
      <c r="J31" s="269"/>
    </row>
    <row r="32" spans="1:10" ht="12.75">
      <c r="A32" s="105"/>
      <c r="B32" s="105"/>
      <c r="C32" s="105"/>
      <c r="D32" s="105"/>
      <c r="E32" s="105"/>
      <c r="F32" s="269"/>
      <c r="G32" s="269"/>
      <c r="H32" s="269"/>
      <c r="I32" s="269"/>
      <c r="J32" s="269"/>
    </row>
    <row r="33" spans="1:10" ht="12.75">
      <c r="A33" s="105"/>
      <c r="B33" s="105"/>
      <c r="C33" s="105"/>
      <c r="D33" s="105"/>
      <c r="E33" s="105"/>
      <c r="F33" s="269"/>
      <c r="G33" s="269"/>
      <c r="H33" s="269"/>
      <c r="I33" s="269"/>
      <c r="J33" s="269"/>
    </row>
    <row r="34" spans="1:10" ht="12.75">
      <c r="A34" s="105"/>
      <c r="B34" s="105"/>
      <c r="C34" s="105"/>
      <c r="D34" s="105"/>
      <c r="E34" s="105"/>
      <c r="F34" s="269"/>
      <c r="G34" s="269"/>
      <c r="H34" s="269"/>
      <c r="I34" s="269"/>
      <c r="J34" s="269"/>
    </row>
    <row r="35" spans="1:10" ht="12.75">
      <c r="A35" s="105"/>
      <c r="B35" s="105"/>
      <c r="C35" s="105"/>
      <c r="D35" s="105"/>
      <c r="E35" s="105"/>
      <c r="F35" s="269"/>
      <c r="G35" s="269"/>
      <c r="H35" s="269"/>
      <c r="I35" s="269"/>
      <c r="J35" s="269"/>
    </row>
    <row r="36" spans="1:10" ht="12.75">
      <c r="A36" s="105"/>
      <c r="B36" s="105"/>
      <c r="C36" s="105"/>
      <c r="D36" s="105"/>
      <c r="E36" s="105"/>
      <c r="F36" s="269"/>
      <c r="G36" s="269"/>
      <c r="H36" s="269"/>
      <c r="I36" s="269"/>
      <c r="J36" s="269"/>
    </row>
    <row r="37" spans="1:10" ht="12.75">
      <c r="A37" s="105"/>
      <c r="B37" s="105"/>
      <c r="C37" s="105"/>
      <c r="D37" s="105"/>
      <c r="E37" s="105"/>
      <c r="F37" s="269"/>
      <c r="G37" s="269"/>
      <c r="H37" s="269"/>
      <c r="I37" s="269"/>
      <c r="J37" s="269"/>
    </row>
    <row r="38" spans="1:10" ht="12.75">
      <c r="A38" s="105"/>
      <c r="B38" s="105"/>
      <c r="C38" s="105"/>
      <c r="D38" s="105"/>
      <c r="E38" s="105"/>
      <c r="F38" s="269"/>
      <c r="G38" s="269"/>
      <c r="H38" s="269"/>
      <c r="I38" s="269"/>
      <c r="J38" s="269"/>
    </row>
    <row r="39" spans="1:10" ht="12.75">
      <c r="A39" s="105"/>
      <c r="B39" s="105"/>
      <c r="C39" s="105"/>
      <c r="D39" s="105"/>
      <c r="E39" s="105"/>
      <c r="F39" s="269"/>
      <c r="G39" s="269"/>
      <c r="H39" s="269"/>
      <c r="I39" s="269"/>
      <c r="J39" s="269"/>
    </row>
    <row r="40" spans="1:10" ht="12.75">
      <c r="A40" s="105"/>
      <c r="B40" s="105"/>
      <c r="C40" s="105"/>
      <c r="D40" s="105"/>
      <c r="E40" s="105"/>
      <c r="F40" s="269"/>
      <c r="G40" s="269"/>
      <c r="H40" s="269"/>
      <c r="I40" s="269"/>
      <c r="J40" s="269"/>
    </row>
    <row r="41" spans="1:10" ht="12.75">
      <c r="A41" s="105"/>
      <c r="B41" s="105"/>
      <c r="C41" s="105"/>
      <c r="D41" s="105"/>
      <c r="E41" s="105"/>
      <c r="F41" s="269"/>
      <c r="G41" s="269"/>
      <c r="H41" s="269"/>
      <c r="I41" s="269"/>
      <c r="J41" s="269"/>
    </row>
    <row r="42" spans="1:10" ht="12.75">
      <c r="A42" s="105"/>
      <c r="B42" s="105"/>
      <c r="C42" s="105"/>
      <c r="D42" s="105"/>
      <c r="E42" s="105"/>
      <c r="F42" s="269"/>
      <c r="G42" s="269"/>
      <c r="H42" s="269"/>
      <c r="I42" s="269"/>
      <c r="J42" s="269"/>
    </row>
    <row r="43" spans="1:10" ht="12.75">
      <c r="A43" s="105"/>
      <c r="B43" s="105"/>
      <c r="C43" s="105"/>
      <c r="D43" s="105"/>
      <c r="E43" s="105"/>
      <c r="F43" s="269"/>
      <c r="G43" s="269"/>
      <c r="H43" s="269"/>
      <c r="I43" s="269"/>
      <c r="J43" s="269"/>
    </row>
    <row r="44" spans="1:10" ht="12.75">
      <c r="A44" s="105"/>
      <c r="B44" s="105"/>
      <c r="C44" s="105"/>
      <c r="D44" s="105"/>
      <c r="E44" s="105"/>
      <c r="F44" s="269"/>
      <c r="G44" s="269"/>
      <c r="H44" s="269"/>
      <c r="I44" s="269"/>
      <c r="J44" s="269"/>
    </row>
    <row r="45" spans="1:10" ht="12.75">
      <c r="A45" s="105"/>
      <c r="B45" s="105"/>
      <c r="C45" s="105"/>
      <c r="D45" s="105"/>
      <c r="E45" s="105"/>
      <c r="F45" s="269"/>
      <c r="G45" s="269"/>
      <c r="H45" s="269"/>
      <c r="I45" s="269"/>
      <c r="J45" s="269"/>
    </row>
    <row r="46" spans="1:10" ht="12.75">
      <c r="A46" s="105"/>
      <c r="B46" s="105"/>
      <c r="C46" s="105"/>
      <c r="D46" s="105"/>
      <c r="E46" s="105"/>
      <c r="F46" s="269"/>
      <c r="G46" s="269"/>
      <c r="H46" s="269"/>
      <c r="I46" s="269"/>
      <c r="J46" s="269"/>
    </row>
    <row r="47" spans="1:10" ht="12.75">
      <c r="A47" s="105"/>
      <c r="B47" s="105"/>
      <c r="C47" s="105"/>
      <c r="D47" s="105"/>
      <c r="E47" s="105"/>
      <c r="F47" s="269"/>
      <c r="G47" s="269"/>
      <c r="H47" s="269"/>
      <c r="I47" s="269"/>
      <c r="J47" s="269"/>
    </row>
    <row r="48" spans="1:10" ht="12.75">
      <c r="A48" s="105"/>
      <c r="B48" s="105"/>
      <c r="C48" s="105"/>
      <c r="D48" s="105"/>
      <c r="E48" s="105"/>
      <c r="F48" s="269"/>
      <c r="G48" s="269"/>
      <c r="H48" s="269"/>
      <c r="I48" s="269"/>
      <c r="J48" s="269"/>
    </row>
    <row r="49" spans="1:10" ht="12.75">
      <c r="A49" s="105"/>
      <c r="B49" s="105"/>
      <c r="C49" s="105"/>
      <c r="D49" s="105"/>
      <c r="E49" s="105"/>
      <c r="F49" s="269"/>
      <c r="G49" s="269"/>
      <c r="H49" s="269"/>
      <c r="I49" s="269"/>
      <c r="J49" s="269"/>
    </row>
    <row r="50" spans="1:10" ht="12.75">
      <c r="A50" s="105"/>
      <c r="B50" s="105"/>
      <c r="C50" s="105"/>
      <c r="D50" s="105"/>
      <c r="E50" s="105"/>
      <c r="F50" s="269"/>
      <c r="G50" s="269"/>
      <c r="H50" s="269"/>
      <c r="I50" s="269"/>
      <c r="J50" s="269"/>
    </row>
    <row r="51" spans="1:10" ht="12.75">
      <c r="A51" s="105"/>
      <c r="B51" s="105"/>
      <c r="C51" s="105"/>
      <c r="D51" s="105"/>
      <c r="E51" s="105"/>
      <c r="F51" s="269"/>
      <c r="G51" s="269"/>
      <c r="H51" s="269"/>
      <c r="I51" s="269"/>
      <c r="J51" s="269"/>
    </row>
    <row r="52" spans="1:10" ht="12.75">
      <c r="A52" s="105"/>
      <c r="B52" s="105"/>
      <c r="C52" s="105"/>
      <c r="D52" s="105"/>
      <c r="E52" s="105"/>
      <c r="F52" s="269"/>
      <c r="G52" s="269"/>
      <c r="H52" s="269"/>
      <c r="I52" s="269"/>
      <c r="J52" s="269"/>
    </row>
    <row r="53" spans="1:10" ht="12.75">
      <c r="A53" s="105"/>
      <c r="B53" s="105"/>
      <c r="C53" s="105"/>
      <c r="D53" s="105"/>
      <c r="E53" s="105"/>
      <c r="F53" s="269"/>
      <c r="G53" s="269"/>
      <c r="H53" s="269"/>
      <c r="I53" s="269"/>
      <c r="J53" s="269"/>
    </row>
    <row r="54" spans="1:10" ht="12.75">
      <c r="A54" s="105"/>
      <c r="B54" s="105"/>
      <c r="C54" s="105"/>
      <c r="D54" s="105"/>
      <c r="E54" s="105"/>
      <c r="F54" s="269"/>
      <c r="G54" s="269"/>
      <c r="H54" s="269"/>
      <c r="I54" s="269"/>
      <c r="J54" s="269"/>
    </row>
    <row r="55" spans="1:10" ht="12.75">
      <c r="A55" s="105"/>
      <c r="B55" s="105"/>
      <c r="C55" s="105"/>
      <c r="D55" s="105"/>
      <c r="E55" s="105"/>
      <c r="F55" s="269"/>
      <c r="G55" s="269"/>
      <c r="H55" s="269"/>
      <c r="I55" s="269"/>
      <c r="J55" s="269"/>
    </row>
    <row r="56" spans="1:10" ht="12.75">
      <c r="A56" s="105"/>
      <c r="B56" s="105"/>
      <c r="C56" s="105"/>
      <c r="D56" s="105"/>
      <c r="E56" s="105"/>
      <c r="F56" s="269"/>
      <c r="G56" s="269"/>
      <c r="H56" s="269"/>
      <c r="I56" s="269"/>
      <c r="J56" s="269"/>
    </row>
    <row r="57" spans="1:10" ht="12.75">
      <c r="A57" s="105"/>
      <c r="B57" s="105"/>
      <c r="C57" s="105"/>
      <c r="D57" s="105"/>
      <c r="E57" s="105"/>
      <c r="F57" s="269"/>
      <c r="G57" s="269"/>
      <c r="H57" s="269"/>
      <c r="I57" s="269"/>
      <c r="J57" s="269"/>
    </row>
    <row r="58" spans="1:10" ht="12.75">
      <c r="A58" s="105"/>
      <c r="B58" s="105"/>
      <c r="C58" s="105"/>
      <c r="D58" s="105"/>
      <c r="E58" s="105"/>
      <c r="F58" s="269"/>
      <c r="G58" s="269"/>
      <c r="H58" s="269"/>
      <c r="I58" s="269"/>
      <c r="J58" s="269"/>
    </row>
    <row r="59" spans="1:10" ht="12.75">
      <c r="A59" s="105"/>
      <c r="B59" s="105"/>
      <c r="C59" s="105"/>
      <c r="D59" s="105"/>
      <c r="E59" s="105"/>
      <c r="F59" s="269"/>
      <c r="G59" s="269"/>
      <c r="H59" s="269"/>
      <c r="I59" s="269"/>
      <c r="J59" s="269"/>
    </row>
    <row r="60" spans="1:10" ht="12.75">
      <c r="A60" s="105"/>
      <c r="B60" s="105"/>
      <c r="C60" s="105"/>
      <c r="D60" s="105"/>
      <c r="E60" s="105"/>
      <c r="F60" s="269"/>
      <c r="G60" s="269"/>
      <c r="H60" s="269"/>
      <c r="I60" s="269"/>
      <c r="J60" s="269"/>
    </row>
    <row r="61" spans="1:10" ht="12.75">
      <c r="A61" s="105"/>
      <c r="B61" s="105"/>
      <c r="C61" s="105"/>
      <c r="D61" s="105"/>
      <c r="E61" s="105"/>
      <c r="F61" s="269"/>
      <c r="G61" s="269"/>
      <c r="H61" s="269"/>
      <c r="I61" s="269"/>
      <c r="J61" s="269"/>
    </row>
    <row r="62" spans="1:10" ht="12.75">
      <c r="A62" s="105"/>
      <c r="B62" s="105"/>
      <c r="C62" s="105"/>
      <c r="D62" s="105"/>
      <c r="E62" s="105"/>
      <c r="F62" s="269"/>
      <c r="G62" s="269"/>
      <c r="H62" s="269"/>
      <c r="I62" s="269"/>
      <c r="J62" s="269"/>
    </row>
    <row r="63" spans="1:10" ht="12.75">
      <c r="A63" s="105"/>
      <c r="B63" s="105"/>
      <c r="C63" s="105"/>
      <c r="D63" s="105"/>
      <c r="E63" s="105"/>
      <c r="F63" s="269"/>
      <c r="G63" s="269"/>
      <c r="H63" s="269"/>
      <c r="I63" s="269"/>
      <c r="J63" s="269"/>
    </row>
    <row r="64" spans="1:10" ht="12.75">
      <c r="A64" s="105"/>
      <c r="B64" s="105"/>
      <c r="C64" s="105"/>
      <c r="D64" s="105"/>
      <c r="E64" s="105"/>
      <c r="F64" s="269"/>
      <c r="G64" s="269"/>
      <c r="H64" s="269"/>
      <c r="I64" s="269"/>
      <c r="J64" s="269"/>
    </row>
    <row r="65" spans="1:10" ht="12.75">
      <c r="A65" s="105"/>
      <c r="B65" s="105"/>
      <c r="C65" s="105"/>
      <c r="D65" s="105"/>
      <c r="E65" s="105"/>
      <c r="F65" s="269"/>
      <c r="G65" s="269"/>
      <c r="H65" s="269"/>
      <c r="I65" s="269"/>
      <c r="J65" s="269"/>
    </row>
    <row r="66" spans="1:10" ht="12.75">
      <c r="A66" s="105"/>
      <c r="B66" s="105"/>
      <c r="C66" s="105"/>
      <c r="D66" s="105"/>
      <c r="E66" s="105"/>
      <c r="F66" s="269"/>
      <c r="G66" s="269"/>
      <c r="H66" s="269"/>
      <c r="I66" s="269"/>
      <c r="J66" s="269"/>
    </row>
    <row r="67" spans="1:10" ht="12.75">
      <c r="A67" s="105"/>
      <c r="B67" s="105"/>
      <c r="C67" s="105"/>
      <c r="D67" s="105"/>
      <c r="E67" s="105"/>
      <c r="F67" s="269"/>
      <c r="G67" s="269"/>
      <c r="H67" s="269"/>
      <c r="I67" s="269"/>
      <c r="J67" s="269"/>
    </row>
    <row r="68" spans="1:10" ht="12.75">
      <c r="A68" s="105"/>
      <c r="B68" s="105"/>
      <c r="C68" s="105"/>
      <c r="D68" s="105"/>
      <c r="E68" s="105"/>
      <c r="F68" s="269"/>
      <c r="G68" s="269"/>
      <c r="H68" s="269"/>
      <c r="I68" s="269"/>
      <c r="J68" s="269"/>
    </row>
    <row r="69" spans="1:10" ht="12.75">
      <c r="A69" s="105"/>
      <c r="B69" s="105"/>
      <c r="C69" s="105"/>
      <c r="D69" s="105"/>
      <c r="E69" s="105"/>
      <c r="F69" s="269"/>
      <c r="G69" s="269"/>
      <c r="H69" s="269"/>
      <c r="I69" s="269"/>
      <c r="J69" s="269"/>
    </row>
    <row r="70" spans="1:10" ht="12.75">
      <c r="A70" s="105"/>
      <c r="B70" s="105"/>
      <c r="C70" s="105"/>
      <c r="D70" s="105"/>
      <c r="E70" s="105"/>
      <c r="F70" s="269"/>
      <c r="G70" s="269"/>
      <c r="H70" s="269"/>
      <c r="I70" s="269"/>
      <c r="J70" s="269"/>
    </row>
    <row r="71" spans="1:10" ht="12.75">
      <c r="A71" s="105"/>
      <c r="B71" s="105"/>
      <c r="C71" s="105"/>
      <c r="D71" s="105"/>
      <c r="E71" s="105"/>
      <c r="F71" s="269"/>
      <c r="G71" s="269"/>
      <c r="H71" s="269"/>
      <c r="I71" s="269"/>
      <c r="J71" s="269"/>
    </row>
    <row r="72" spans="1:10" ht="12.75">
      <c r="A72" s="105"/>
      <c r="B72" s="105"/>
      <c r="C72" s="105"/>
      <c r="D72" s="105"/>
      <c r="E72" s="105"/>
      <c r="F72" s="269"/>
      <c r="G72" s="269"/>
      <c r="H72" s="269"/>
      <c r="I72" s="269"/>
      <c r="J72" s="269"/>
    </row>
    <row r="73" spans="1:10" ht="12.75">
      <c r="A73" s="105"/>
      <c r="B73" s="105"/>
      <c r="C73" s="105"/>
      <c r="D73" s="105"/>
      <c r="E73" s="105"/>
      <c r="F73" s="269"/>
      <c r="G73" s="269"/>
      <c r="H73" s="269"/>
      <c r="I73" s="269"/>
      <c r="J73" s="269"/>
    </row>
    <row r="74" spans="1:10" ht="12.75">
      <c r="A74" s="105"/>
      <c r="B74" s="105"/>
      <c r="C74" s="105"/>
      <c r="D74" s="105"/>
      <c r="E74" s="105"/>
      <c r="F74" s="269"/>
      <c r="G74" s="269"/>
      <c r="H74" s="269"/>
      <c r="I74" s="269"/>
      <c r="J74" s="269"/>
    </row>
    <row r="75" spans="1:10" ht="12.75">
      <c r="A75" s="105"/>
      <c r="B75" s="105"/>
      <c r="C75" s="105"/>
      <c r="D75" s="105"/>
      <c r="E75" s="105"/>
      <c r="F75" s="269"/>
      <c r="G75" s="269"/>
      <c r="H75" s="269"/>
      <c r="I75" s="269"/>
      <c r="J75" s="269"/>
    </row>
    <row r="76" spans="1:10" ht="12.75">
      <c r="A76" s="105"/>
      <c r="B76" s="105"/>
      <c r="C76" s="105"/>
      <c r="D76" s="105"/>
      <c r="E76" s="105"/>
      <c r="F76" s="269"/>
      <c r="G76" s="269"/>
      <c r="H76" s="269"/>
      <c r="I76" s="269"/>
      <c r="J76" s="269"/>
    </row>
    <row r="77" spans="1:10" ht="12.75">
      <c r="A77" s="105"/>
      <c r="B77" s="105"/>
      <c r="C77" s="105"/>
      <c r="D77" s="105"/>
      <c r="E77" s="105"/>
      <c r="F77" s="269"/>
      <c r="G77" s="269"/>
      <c r="H77" s="269"/>
      <c r="I77" s="269"/>
      <c r="J77" s="269"/>
    </row>
    <row r="78" spans="1:10" ht="12.75">
      <c r="A78" s="105"/>
      <c r="B78" s="105"/>
      <c r="C78" s="105"/>
      <c r="D78" s="105"/>
      <c r="E78" s="105"/>
      <c r="F78" s="269"/>
      <c r="G78" s="269"/>
      <c r="H78" s="269"/>
      <c r="I78" s="269"/>
      <c r="J78" s="269"/>
    </row>
    <row r="79" spans="1:10" ht="12.75">
      <c r="A79" s="105"/>
      <c r="B79" s="105"/>
      <c r="C79" s="105"/>
      <c r="D79" s="105"/>
      <c r="E79" s="105"/>
      <c r="F79" s="269"/>
      <c r="G79" s="269"/>
      <c r="H79" s="269"/>
      <c r="I79" s="269"/>
      <c r="J79" s="269"/>
    </row>
    <row r="80" spans="1:10" ht="12.75">
      <c r="A80" s="105"/>
      <c r="B80" s="105"/>
      <c r="C80" s="105"/>
      <c r="D80" s="105"/>
      <c r="E80" s="105"/>
      <c r="F80" s="269"/>
      <c r="G80" s="269"/>
      <c r="H80" s="269"/>
      <c r="I80" s="269"/>
      <c r="J80" s="269"/>
    </row>
    <row r="81" spans="1:10" ht="12.75">
      <c r="A81" s="105"/>
      <c r="B81" s="105"/>
      <c r="C81" s="105"/>
      <c r="D81" s="105"/>
      <c r="E81" s="105"/>
      <c r="F81" s="269"/>
      <c r="G81" s="269"/>
      <c r="H81" s="269"/>
      <c r="I81" s="269"/>
      <c r="J81" s="269"/>
    </row>
    <row r="82" spans="1:10" ht="12.75">
      <c r="A82" s="105"/>
      <c r="B82" s="105"/>
      <c r="C82" s="105"/>
      <c r="D82" s="105"/>
      <c r="E82" s="105"/>
      <c r="F82" s="269"/>
      <c r="G82" s="269"/>
      <c r="H82" s="269"/>
      <c r="I82" s="269"/>
      <c r="J82" s="269"/>
    </row>
    <row r="83" spans="1:10" ht="12.75">
      <c r="A83" s="105"/>
      <c r="B83" s="105"/>
      <c r="C83" s="105"/>
      <c r="D83" s="105"/>
      <c r="E83" s="105"/>
      <c r="F83" s="269"/>
      <c r="G83" s="269"/>
      <c r="H83" s="269"/>
      <c r="I83" s="269"/>
      <c r="J83" s="269"/>
    </row>
    <row r="84" spans="1:10" ht="12.75">
      <c r="A84" s="105"/>
      <c r="B84" s="105"/>
      <c r="C84" s="105"/>
      <c r="D84" s="105"/>
      <c r="E84" s="105"/>
      <c r="F84" s="269"/>
      <c r="G84" s="269"/>
      <c r="H84" s="269"/>
      <c r="I84" s="269"/>
      <c r="J84" s="269"/>
    </row>
    <row r="85" spans="1:10" ht="12.75">
      <c r="A85" s="105"/>
      <c r="B85" s="105"/>
      <c r="C85" s="105"/>
      <c r="D85" s="105"/>
      <c r="E85" s="105"/>
      <c r="F85" s="269"/>
      <c r="G85" s="269"/>
      <c r="H85" s="269"/>
      <c r="I85" s="269"/>
      <c r="J85" s="269"/>
    </row>
    <row r="86" spans="1:10" ht="12.75">
      <c r="A86" s="105"/>
      <c r="B86" s="105"/>
      <c r="C86" s="105"/>
      <c r="D86" s="105"/>
      <c r="E86" s="105"/>
      <c r="F86" s="269"/>
      <c r="G86" s="269"/>
      <c r="H86" s="269"/>
      <c r="I86" s="269"/>
      <c r="J86" s="269"/>
    </row>
    <row r="87" spans="1:10" ht="12.75">
      <c r="A87" s="105"/>
      <c r="B87" s="105"/>
      <c r="C87" s="105"/>
      <c r="D87" s="105"/>
      <c r="E87" s="105"/>
      <c r="F87" s="269"/>
      <c r="G87" s="269"/>
      <c r="H87" s="269"/>
      <c r="I87" s="269"/>
      <c r="J87" s="269"/>
    </row>
    <row r="88" spans="1:10" ht="12.75">
      <c r="A88" s="105"/>
      <c r="B88" s="105"/>
      <c r="C88" s="105"/>
      <c r="D88" s="105"/>
      <c r="E88" s="105"/>
      <c r="F88" s="269"/>
      <c r="G88" s="269"/>
      <c r="H88" s="269"/>
      <c r="I88" s="269"/>
      <c r="J88" s="269"/>
    </row>
    <row r="89" spans="1:10" ht="12.75">
      <c r="A89" s="105"/>
      <c r="B89" s="105"/>
      <c r="C89" s="105"/>
      <c r="D89" s="105"/>
      <c r="E89" s="105"/>
      <c r="F89" s="269"/>
      <c r="G89" s="269"/>
      <c r="H89" s="269"/>
      <c r="I89" s="269"/>
      <c r="J89" s="269"/>
    </row>
    <row r="90" spans="1:10" ht="12.75">
      <c r="A90" s="105"/>
      <c r="B90" s="105"/>
      <c r="C90" s="105"/>
      <c r="D90" s="105"/>
      <c r="E90" s="105"/>
      <c r="F90" s="269"/>
      <c r="G90" s="269"/>
      <c r="H90" s="269"/>
      <c r="I90" s="269"/>
      <c r="J90" s="269"/>
    </row>
    <row r="91" spans="1:10" ht="12.75">
      <c r="A91" s="105"/>
      <c r="B91" s="105"/>
      <c r="C91" s="105"/>
      <c r="D91" s="105"/>
      <c r="E91" s="105"/>
      <c r="F91" s="269"/>
      <c r="G91" s="269"/>
      <c r="H91" s="269"/>
      <c r="I91" s="269"/>
      <c r="J91" s="269"/>
    </row>
    <row r="92" spans="1:10" ht="12.75">
      <c r="A92" s="105"/>
      <c r="B92" s="105"/>
      <c r="C92" s="105"/>
      <c r="D92" s="105"/>
      <c r="E92" s="105"/>
      <c r="F92" s="269"/>
      <c r="G92" s="269"/>
      <c r="H92" s="269"/>
      <c r="I92" s="269"/>
      <c r="J92" s="269"/>
    </row>
    <row r="93" spans="1:10" ht="12.75">
      <c r="A93" s="105"/>
      <c r="B93" s="105"/>
      <c r="C93" s="105"/>
      <c r="D93" s="105"/>
      <c r="E93" s="105"/>
      <c r="F93" s="269"/>
      <c r="G93" s="269"/>
      <c r="H93" s="269"/>
      <c r="I93" s="269"/>
      <c r="J93" s="269"/>
    </row>
    <row r="94" spans="1:10" ht="12.75">
      <c r="A94" s="105"/>
      <c r="B94" s="105"/>
      <c r="C94" s="105"/>
      <c r="D94" s="105"/>
      <c r="E94" s="105"/>
      <c r="F94" s="269"/>
      <c r="G94" s="269"/>
      <c r="H94" s="269"/>
      <c r="I94" s="269"/>
      <c r="J94" s="269"/>
    </row>
    <row r="95" spans="1:10" ht="12.75">
      <c r="A95" s="105"/>
      <c r="B95" s="105"/>
      <c r="C95" s="105"/>
      <c r="D95" s="105"/>
      <c r="E95" s="105"/>
      <c r="F95" s="269"/>
      <c r="G95" s="269"/>
      <c r="H95" s="269"/>
      <c r="I95" s="269"/>
      <c r="J95" s="269"/>
    </row>
    <row r="96" spans="1:10" ht="12.75">
      <c r="A96" s="105"/>
      <c r="B96" s="105"/>
      <c r="C96" s="105"/>
      <c r="D96" s="105"/>
      <c r="E96" s="105"/>
      <c r="F96" s="269"/>
      <c r="G96" s="269"/>
      <c r="H96" s="269"/>
      <c r="I96" s="269"/>
      <c r="J96" s="269"/>
    </row>
    <row r="97" spans="1:10" ht="12.75">
      <c r="A97" s="105"/>
      <c r="B97" s="105"/>
      <c r="C97" s="105"/>
      <c r="D97" s="105"/>
      <c r="E97" s="105"/>
      <c r="F97" s="269"/>
      <c r="G97" s="269"/>
      <c r="H97" s="269"/>
      <c r="I97" s="269"/>
      <c r="J97" s="269"/>
    </row>
    <row r="98" spans="1:10" ht="12.75">
      <c r="A98" s="105"/>
      <c r="B98" s="105"/>
      <c r="C98" s="105"/>
      <c r="D98" s="105"/>
      <c r="E98" s="105"/>
      <c r="F98" s="269"/>
      <c r="G98" s="269"/>
      <c r="H98" s="269"/>
      <c r="I98" s="269"/>
      <c r="J98" s="269"/>
    </row>
    <row r="99" spans="1:10" ht="12.75">
      <c r="A99" s="105"/>
      <c r="B99" s="105"/>
      <c r="C99" s="105"/>
      <c r="D99" s="105"/>
      <c r="E99" s="105"/>
      <c r="F99" s="269"/>
      <c r="G99" s="269"/>
      <c r="H99" s="269"/>
      <c r="I99" s="269"/>
      <c r="J99" s="269"/>
    </row>
    <row r="100" spans="1:10" ht="12.75">
      <c r="A100" s="105"/>
      <c r="B100" s="105"/>
      <c r="C100" s="105"/>
      <c r="D100" s="105"/>
      <c r="E100" s="105"/>
      <c r="F100" s="269"/>
      <c r="G100" s="269"/>
      <c r="H100" s="269"/>
      <c r="I100" s="269"/>
      <c r="J100" s="269"/>
    </row>
    <row r="101" spans="1:10" ht="12.75">
      <c r="A101" s="105"/>
      <c r="B101" s="105"/>
      <c r="C101" s="105"/>
      <c r="D101" s="105"/>
      <c r="E101" s="105"/>
      <c r="F101" s="269"/>
      <c r="G101" s="269"/>
      <c r="H101" s="269"/>
      <c r="I101" s="269"/>
      <c r="J101" s="269"/>
    </row>
    <row r="102" spans="1:10" ht="12.75">
      <c r="A102" s="105"/>
      <c r="B102" s="105"/>
      <c r="C102" s="105"/>
      <c r="D102" s="105"/>
      <c r="E102" s="105"/>
      <c r="F102" s="269"/>
      <c r="G102" s="269"/>
      <c r="H102" s="269"/>
      <c r="I102" s="269"/>
      <c r="J102" s="269"/>
    </row>
    <row r="103" spans="1:10" ht="12.75">
      <c r="A103" s="105"/>
      <c r="B103" s="105"/>
      <c r="C103" s="105"/>
      <c r="D103" s="105"/>
      <c r="E103" s="105"/>
      <c r="F103" s="269"/>
      <c r="G103" s="269"/>
      <c r="H103" s="269"/>
      <c r="I103" s="269"/>
      <c r="J103" s="269"/>
    </row>
    <row r="104" spans="1:10" ht="12.75">
      <c r="A104" s="105"/>
      <c r="B104" s="105"/>
      <c r="C104" s="105"/>
      <c r="D104" s="105"/>
      <c r="E104" s="105"/>
      <c r="F104" s="269"/>
      <c r="G104" s="269"/>
      <c r="H104" s="269"/>
      <c r="I104" s="269"/>
      <c r="J104" s="269"/>
    </row>
    <row r="105" spans="1:10" ht="12.75">
      <c r="A105" s="105"/>
      <c r="B105" s="105"/>
      <c r="C105" s="105"/>
      <c r="D105" s="105"/>
      <c r="E105" s="105"/>
      <c r="F105" s="269"/>
      <c r="G105" s="269"/>
      <c r="H105" s="269"/>
      <c r="I105" s="269"/>
      <c r="J105" s="269"/>
    </row>
    <row r="106" spans="1:10" ht="12.75">
      <c r="A106" s="105"/>
      <c r="B106" s="105"/>
      <c r="C106" s="105"/>
      <c r="D106" s="105"/>
      <c r="E106" s="105"/>
      <c r="F106" s="269"/>
      <c r="G106" s="269"/>
      <c r="H106" s="269"/>
      <c r="I106" s="269"/>
      <c r="J106" s="269"/>
    </row>
    <row r="107" spans="1:10" ht="12.75">
      <c r="A107" s="105"/>
      <c r="B107" s="105"/>
      <c r="C107" s="105"/>
      <c r="D107" s="105"/>
      <c r="E107" s="105"/>
      <c r="F107" s="269"/>
      <c r="G107" s="269"/>
      <c r="H107" s="269"/>
      <c r="I107" s="269"/>
      <c r="J107" s="269"/>
    </row>
    <row r="108" spans="1:10" ht="12.75">
      <c r="A108" s="105"/>
      <c r="B108" s="105"/>
      <c r="C108" s="105"/>
      <c r="D108" s="105"/>
      <c r="E108" s="105"/>
      <c r="F108" s="269"/>
      <c r="G108" s="269"/>
      <c r="H108" s="269"/>
      <c r="I108" s="269"/>
      <c r="J108" s="269"/>
    </row>
    <row r="109" spans="1:10" ht="12.75">
      <c r="A109" s="105"/>
      <c r="B109" s="105"/>
      <c r="C109" s="105"/>
      <c r="D109" s="105"/>
      <c r="E109" s="105"/>
      <c r="F109" s="269"/>
      <c r="G109" s="269"/>
      <c r="H109" s="269"/>
      <c r="I109" s="269"/>
      <c r="J109" s="269"/>
    </row>
    <row r="110" spans="1:10" ht="12.75">
      <c r="A110" s="105"/>
      <c r="B110" s="105"/>
      <c r="C110" s="105"/>
      <c r="D110" s="105"/>
      <c r="E110" s="105"/>
      <c r="F110" s="269"/>
      <c r="G110" s="269"/>
      <c r="H110" s="269"/>
      <c r="I110" s="269"/>
      <c r="J110" s="269"/>
    </row>
    <row r="111" spans="1:10" ht="12.75">
      <c r="A111" s="105"/>
      <c r="B111" s="105"/>
      <c r="C111" s="105"/>
      <c r="D111" s="105"/>
      <c r="E111" s="105"/>
      <c r="F111" s="269"/>
      <c r="G111" s="269"/>
      <c r="H111" s="269"/>
      <c r="I111" s="269"/>
      <c r="J111" s="269"/>
    </row>
    <row r="112" spans="1:10" ht="12.75">
      <c r="A112" s="105"/>
      <c r="B112" s="105"/>
      <c r="C112" s="105"/>
      <c r="D112" s="105"/>
      <c r="E112" s="105"/>
      <c r="F112" s="269"/>
      <c r="G112" s="269"/>
      <c r="H112" s="269"/>
      <c r="I112" s="269"/>
      <c r="J112" s="269"/>
    </row>
    <row r="113" spans="1:10" ht="12.75">
      <c r="A113" s="105"/>
      <c r="B113" s="105"/>
      <c r="C113" s="105"/>
      <c r="D113" s="105"/>
      <c r="E113" s="105"/>
      <c r="F113" s="269"/>
      <c r="G113" s="269"/>
      <c r="H113" s="269"/>
      <c r="I113" s="269"/>
      <c r="J113" s="269"/>
    </row>
    <row r="114" spans="1:10" ht="12.75">
      <c r="A114" s="105"/>
      <c r="B114" s="105"/>
      <c r="C114" s="105"/>
      <c r="D114" s="105"/>
      <c r="E114" s="105"/>
      <c r="F114" s="269"/>
      <c r="G114" s="269"/>
      <c r="H114" s="269"/>
      <c r="I114" s="269"/>
      <c r="J114" s="269"/>
    </row>
    <row r="115" spans="1:10" ht="12.75">
      <c r="A115" s="105"/>
      <c r="B115" s="105"/>
      <c r="C115" s="105"/>
      <c r="D115" s="105"/>
      <c r="E115" s="105"/>
      <c r="F115" s="269"/>
      <c r="G115" s="269"/>
      <c r="H115" s="269"/>
      <c r="I115" s="269"/>
      <c r="J115" s="269"/>
    </row>
    <row r="116" spans="1:10" ht="12.75">
      <c r="A116" s="105"/>
      <c r="B116" s="105"/>
      <c r="C116" s="105"/>
      <c r="D116" s="105"/>
      <c r="E116" s="105"/>
      <c r="F116" s="269"/>
      <c r="G116" s="269"/>
      <c r="H116" s="269"/>
      <c r="I116" s="269"/>
      <c r="J116" s="269"/>
    </row>
    <row r="117" spans="1:10" ht="12.75">
      <c r="A117" s="105"/>
      <c r="B117" s="105"/>
      <c r="C117" s="105"/>
      <c r="D117" s="105"/>
      <c r="E117" s="105"/>
      <c r="F117" s="269"/>
      <c r="G117" s="269"/>
      <c r="H117" s="269"/>
      <c r="I117" s="269"/>
      <c r="J117" s="269"/>
    </row>
    <row r="118" spans="1:10" ht="12.75">
      <c r="A118" s="105"/>
      <c r="B118" s="105"/>
      <c r="C118" s="105"/>
      <c r="D118" s="105"/>
      <c r="E118" s="105"/>
      <c r="F118" s="269"/>
      <c r="G118" s="269"/>
      <c r="H118" s="269"/>
      <c r="I118" s="269"/>
      <c r="J118" s="269"/>
    </row>
    <row r="119" spans="1:10" ht="12.75">
      <c r="A119" s="105"/>
      <c r="B119" s="105"/>
      <c r="C119" s="105"/>
      <c r="D119" s="105"/>
      <c r="E119" s="105"/>
      <c r="F119" s="269"/>
      <c r="G119" s="269"/>
      <c r="H119" s="269"/>
      <c r="I119" s="269"/>
      <c r="J119" s="269"/>
    </row>
    <row r="120" spans="1:10" ht="12.75">
      <c r="A120" s="105"/>
      <c r="B120" s="105"/>
      <c r="C120" s="105"/>
      <c r="D120" s="105"/>
      <c r="E120" s="105"/>
      <c r="F120" s="269"/>
      <c r="G120" s="269"/>
      <c r="H120" s="269"/>
      <c r="I120" s="269"/>
      <c r="J120" s="269"/>
    </row>
    <row r="121" spans="1:10" ht="12.75">
      <c r="A121" s="105"/>
      <c r="B121" s="105"/>
      <c r="C121" s="105"/>
      <c r="D121" s="105"/>
      <c r="E121" s="105"/>
      <c r="F121" s="269"/>
      <c r="G121" s="269"/>
      <c r="H121" s="269"/>
      <c r="I121" s="269"/>
      <c r="J121" s="269"/>
    </row>
    <row r="122" spans="1:10" ht="12.75">
      <c r="A122" s="105"/>
      <c r="B122" s="105"/>
      <c r="C122" s="105"/>
      <c r="D122" s="105"/>
      <c r="E122" s="105"/>
      <c r="F122" s="269"/>
      <c r="G122" s="269"/>
      <c r="H122" s="269"/>
      <c r="I122" s="269"/>
      <c r="J122" s="269"/>
    </row>
    <row r="123" spans="1:10" ht="12.75">
      <c r="A123" s="105"/>
      <c r="B123" s="105"/>
      <c r="C123" s="105"/>
      <c r="D123" s="105"/>
      <c r="E123" s="105"/>
      <c r="F123" s="269"/>
      <c r="G123" s="269"/>
      <c r="H123" s="269"/>
      <c r="I123" s="269"/>
      <c r="J123" s="269"/>
    </row>
    <row r="124" spans="1:10" ht="12.75">
      <c r="A124" s="105"/>
      <c r="B124" s="105"/>
      <c r="C124" s="105"/>
      <c r="D124" s="105"/>
      <c r="E124" s="105"/>
      <c r="F124" s="269"/>
      <c r="G124" s="269"/>
      <c r="H124" s="269"/>
      <c r="I124" s="269"/>
      <c r="J124" s="269"/>
    </row>
    <row r="125" spans="1:10" ht="12.75">
      <c r="A125" s="105"/>
      <c r="B125" s="105"/>
      <c r="C125" s="105"/>
      <c r="D125" s="105"/>
      <c r="E125" s="105"/>
      <c r="F125" s="269"/>
      <c r="G125" s="269"/>
      <c r="H125" s="269"/>
      <c r="I125" s="269"/>
      <c r="J125" s="269"/>
    </row>
    <row r="126" spans="1:10" ht="12.75">
      <c r="A126" s="105"/>
      <c r="B126" s="105"/>
      <c r="C126" s="105"/>
      <c r="D126" s="105"/>
      <c r="E126" s="105"/>
      <c r="F126" s="269"/>
      <c r="G126" s="269"/>
      <c r="H126" s="269"/>
      <c r="I126" s="269"/>
      <c r="J126" s="269"/>
    </row>
    <row r="127" spans="1:10" ht="12.75">
      <c r="A127" s="105"/>
      <c r="B127" s="105"/>
      <c r="C127" s="105"/>
      <c r="D127" s="105"/>
      <c r="E127" s="105"/>
      <c r="F127" s="269"/>
      <c r="G127" s="269"/>
      <c r="H127" s="269"/>
      <c r="I127" s="269"/>
      <c r="J127" s="269"/>
    </row>
    <row r="128" spans="1:10" ht="12.75">
      <c r="A128" s="105"/>
      <c r="B128" s="105"/>
      <c r="C128" s="105"/>
      <c r="D128" s="105"/>
      <c r="E128" s="105"/>
      <c r="F128" s="269"/>
      <c r="G128" s="269"/>
      <c r="H128" s="269"/>
      <c r="I128" s="269"/>
      <c r="J128" s="269"/>
    </row>
    <row r="129" spans="1:10" ht="12.75">
      <c r="A129" s="105"/>
      <c r="B129" s="105"/>
      <c r="C129" s="105"/>
      <c r="D129" s="105"/>
      <c r="E129" s="105"/>
      <c r="F129" s="269"/>
      <c r="G129" s="269"/>
      <c r="H129" s="269"/>
      <c r="I129" s="269"/>
      <c r="J129" s="269"/>
    </row>
    <row r="130" spans="1:10" ht="12.75">
      <c r="A130" s="105"/>
      <c r="B130" s="105"/>
      <c r="C130" s="105"/>
      <c r="D130" s="105"/>
      <c r="E130" s="105"/>
      <c r="F130" s="269"/>
      <c r="G130" s="269"/>
      <c r="H130" s="269"/>
      <c r="I130" s="269"/>
      <c r="J130" s="269"/>
    </row>
    <row r="131" spans="1:10" ht="12.75">
      <c r="A131" s="105"/>
      <c r="B131" s="105"/>
      <c r="C131" s="105"/>
      <c r="D131" s="105"/>
      <c r="E131" s="105"/>
      <c r="F131" s="269"/>
      <c r="G131" s="269"/>
      <c r="H131" s="269"/>
      <c r="I131" s="269"/>
      <c r="J131" s="269"/>
    </row>
    <row r="132" spans="1:10" ht="12.75">
      <c r="A132" s="105"/>
      <c r="B132" s="105"/>
      <c r="C132" s="105"/>
      <c r="D132" s="105"/>
      <c r="E132" s="105"/>
      <c r="F132" s="269"/>
      <c r="G132" s="269"/>
      <c r="H132" s="269"/>
      <c r="I132" s="269"/>
      <c r="J132" s="269"/>
    </row>
    <row r="133" spans="1:10" ht="12.75">
      <c r="A133" s="105"/>
      <c r="B133" s="105"/>
      <c r="C133" s="105"/>
      <c r="D133" s="105"/>
      <c r="E133" s="105"/>
      <c r="F133" s="269"/>
      <c r="G133" s="269"/>
      <c r="H133" s="269"/>
      <c r="I133" s="269"/>
      <c r="J133" s="269"/>
    </row>
    <row r="134" spans="1:10" ht="12.75">
      <c r="A134" s="105"/>
      <c r="B134" s="105"/>
      <c r="C134" s="105"/>
      <c r="D134" s="105"/>
      <c r="E134" s="105"/>
      <c r="F134" s="269"/>
      <c r="G134" s="269"/>
      <c r="H134" s="269"/>
      <c r="I134" s="269"/>
      <c r="J134" s="269"/>
    </row>
    <row r="135" spans="1:10" ht="12.75">
      <c r="A135" s="105"/>
      <c r="B135" s="105"/>
      <c r="C135" s="105"/>
      <c r="D135" s="105"/>
      <c r="E135" s="105"/>
      <c r="F135" s="269"/>
      <c r="G135" s="269"/>
      <c r="H135" s="269"/>
      <c r="I135" s="269"/>
      <c r="J135" s="269"/>
    </row>
    <row r="136" spans="1:10" ht="12.75">
      <c r="A136" s="105"/>
      <c r="B136" s="105"/>
      <c r="C136" s="105"/>
      <c r="D136" s="105"/>
      <c r="E136" s="105"/>
      <c r="F136" s="269"/>
      <c r="G136" s="269"/>
      <c r="H136" s="269"/>
      <c r="I136" s="269"/>
      <c r="J136" s="269"/>
    </row>
    <row r="137" spans="1:10" ht="12.75">
      <c r="A137" s="105"/>
      <c r="B137" s="105"/>
      <c r="C137" s="105"/>
      <c r="D137" s="105"/>
      <c r="E137" s="105"/>
      <c r="F137" s="269"/>
      <c r="G137" s="269"/>
      <c r="H137" s="269"/>
      <c r="I137" s="269"/>
      <c r="J137" s="269"/>
    </row>
    <row r="138" spans="1:10" ht="12.75">
      <c r="A138" s="105"/>
      <c r="B138" s="105"/>
      <c r="C138" s="105"/>
      <c r="D138" s="105"/>
      <c r="E138" s="105"/>
      <c r="F138" s="269"/>
      <c r="G138" s="269"/>
      <c r="H138" s="269"/>
      <c r="I138" s="269"/>
      <c r="J138" s="269"/>
    </row>
    <row r="139" spans="1:10" ht="12.75">
      <c r="A139" s="105"/>
      <c r="B139" s="105"/>
      <c r="C139" s="105"/>
      <c r="D139" s="105"/>
      <c r="E139" s="105"/>
      <c r="F139" s="269"/>
      <c r="G139" s="269"/>
      <c r="H139" s="269"/>
      <c r="I139" s="269"/>
      <c r="J139" s="269"/>
    </row>
    <row r="140" spans="1:10" ht="12.75">
      <c r="A140" s="105"/>
      <c r="B140" s="105"/>
      <c r="C140" s="105"/>
      <c r="D140" s="105"/>
      <c r="E140" s="105"/>
      <c r="F140" s="269"/>
      <c r="G140" s="269"/>
      <c r="H140" s="269"/>
      <c r="I140" s="269"/>
      <c r="J140" s="269"/>
    </row>
    <row r="141" spans="1:10" ht="12.75">
      <c r="A141" s="105"/>
      <c r="B141" s="105"/>
      <c r="C141" s="105"/>
      <c r="D141" s="105"/>
      <c r="E141" s="105"/>
      <c r="F141" s="269"/>
      <c r="G141" s="269"/>
      <c r="H141" s="269"/>
      <c r="I141" s="269"/>
      <c r="J141" s="269"/>
    </row>
    <row r="142" spans="1:10" ht="12.75">
      <c r="A142" s="105"/>
      <c r="B142" s="105"/>
      <c r="C142" s="105"/>
      <c r="D142" s="105"/>
      <c r="E142" s="105"/>
      <c r="F142" s="269"/>
      <c r="G142" s="269"/>
      <c r="H142" s="269"/>
      <c r="I142" s="269"/>
      <c r="J142" s="269"/>
    </row>
    <row r="143" spans="1:10" ht="12.75">
      <c r="A143" s="105"/>
      <c r="B143" s="105"/>
      <c r="C143" s="105"/>
      <c r="D143" s="105"/>
      <c r="E143" s="105"/>
      <c r="F143" s="269"/>
      <c r="G143" s="269"/>
      <c r="H143" s="269"/>
      <c r="I143" s="269"/>
      <c r="J143" s="269"/>
    </row>
    <row r="144" spans="1:10" ht="12.75">
      <c r="A144" s="105"/>
      <c r="B144" s="105"/>
      <c r="C144" s="105"/>
      <c r="D144" s="105"/>
      <c r="E144" s="105"/>
      <c r="F144" s="269"/>
      <c r="G144" s="269"/>
      <c r="H144" s="269"/>
      <c r="I144" s="269"/>
      <c r="J144" s="269"/>
    </row>
  </sheetData>
  <sheetProtection/>
  <mergeCells count="17">
    <mergeCell ref="A1:E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C13:E13"/>
    <mergeCell ref="J5:J6"/>
    <mergeCell ref="B7:E7"/>
    <mergeCell ref="C8:E8"/>
    <mergeCell ref="D9:E9"/>
    <mergeCell ref="C11:E11"/>
    <mergeCell ref="C12:E12"/>
  </mergeCells>
  <printOptions horizontalCentered="1"/>
  <pageMargins left="0.23611111111111113" right="0.23611111111111113" top="0.7479166666666667" bottom="0.7479166666666667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"/>
  <sheetViews>
    <sheetView zoomScale="124" zoomScaleNormal="124" zoomScalePageLayoutView="0" workbookViewId="0" topLeftCell="A1">
      <selection activeCell="I19" sqref="I19"/>
    </sheetView>
  </sheetViews>
  <sheetFormatPr defaultColWidth="11.57421875" defaultRowHeight="12.75"/>
  <cols>
    <col min="1" max="1" width="39.00390625" style="0" customWidth="1"/>
  </cols>
  <sheetData>
    <row r="1" spans="2:6" ht="12.75">
      <c r="B1" s="385"/>
      <c r="C1" s="385"/>
      <c r="D1" s="385"/>
      <c r="E1" s="385"/>
      <c r="F1" s="385"/>
    </row>
  </sheetData>
  <sheetProtection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0"/>
  <sheetViews>
    <sheetView zoomScale="124" zoomScaleNormal="124" zoomScalePageLayoutView="0" workbookViewId="0" topLeftCell="A25">
      <selection activeCell="C6" sqref="C6"/>
    </sheetView>
  </sheetViews>
  <sheetFormatPr defaultColWidth="11.57421875" defaultRowHeight="12.75"/>
  <cols>
    <col min="1" max="1" width="3.8515625" style="44" customWidth="1"/>
    <col min="2" max="2" width="56.28125" style="44" customWidth="1"/>
    <col min="3" max="3" width="16.28125" style="45" customWidth="1"/>
    <col min="4" max="4" width="12.57421875" style="45" customWidth="1"/>
    <col min="5" max="5" width="15.421875" style="45" customWidth="1"/>
    <col min="6" max="6" width="18.00390625" style="44" customWidth="1"/>
    <col min="7" max="7" width="16.140625" style="44" customWidth="1"/>
    <col min="8" max="16384" width="11.57421875" style="44" customWidth="1"/>
  </cols>
  <sheetData>
    <row r="2" spans="1:7" ht="15" customHeight="1">
      <c r="A2" s="387" t="s">
        <v>36</v>
      </c>
      <c r="B2" s="387"/>
      <c r="C2" s="5"/>
      <c r="D2" s="5"/>
      <c r="E2" s="5"/>
      <c r="F2" s="5"/>
      <c r="G2" s="5"/>
    </row>
    <row r="3" spans="1:7" ht="15" customHeight="1">
      <c r="A3" s="387"/>
      <c r="B3" s="387"/>
      <c r="C3" s="388" t="s">
        <v>37</v>
      </c>
      <c r="D3" s="388" t="s">
        <v>38</v>
      </c>
      <c r="E3" s="388" t="s">
        <v>18</v>
      </c>
      <c r="F3" s="388" t="s">
        <v>19</v>
      </c>
      <c r="G3" s="388" t="s">
        <v>20</v>
      </c>
    </row>
    <row r="4" spans="1:7" ht="32.25" customHeight="1">
      <c r="A4" s="387"/>
      <c r="B4" s="387"/>
      <c r="C4" s="388"/>
      <c r="D4" s="388"/>
      <c r="E4" s="388"/>
      <c r="F4" s="388"/>
      <c r="G4" s="388"/>
    </row>
    <row r="5" spans="1:7" ht="15.75">
      <c r="A5" s="46">
        <v>1</v>
      </c>
      <c r="B5" s="47" t="s">
        <v>39</v>
      </c>
      <c r="C5" s="48">
        <f>'BP'!G85</f>
        <v>3966200</v>
      </c>
      <c r="D5" s="48">
        <f>'BP'!L85</f>
        <v>87000</v>
      </c>
      <c r="E5" s="48">
        <f>'BP'!M85</f>
        <v>4053200</v>
      </c>
      <c r="F5" s="48">
        <f>'BP'!N85</f>
        <v>57971.2</v>
      </c>
      <c r="G5" s="48">
        <f>'BP'!O85</f>
        <v>4111171.2</v>
      </c>
    </row>
    <row r="6" spans="1:7" ht="15.75">
      <c r="A6" s="49">
        <f aca="true" t="shared" si="0" ref="A6:A15">A5+1</f>
        <v>2</v>
      </c>
      <c r="B6" s="50" t="s">
        <v>40</v>
      </c>
      <c r="C6" s="51">
        <f>SUM(C8:C19)</f>
        <v>3864450</v>
      </c>
      <c r="D6" s="51">
        <f>SUM(D8:D19)</f>
        <v>87000</v>
      </c>
      <c r="E6" s="51">
        <f>SUM(E8:E19)</f>
        <v>3951450</v>
      </c>
      <c r="F6" s="51">
        <f>SUM(F8:F19)</f>
        <v>-44578.8</v>
      </c>
      <c r="G6" s="51">
        <f>SUM(G8:G19)</f>
        <v>3906871.2</v>
      </c>
    </row>
    <row r="7" spans="1:7" ht="15.75">
      <c r="A7" s="52">
        <f t="shared" si="0"/>
        <v>3</v>
      </c>
      <c r="B7" s="53" t="s">
        <v>41</v>
      </c>
      <c r="C7" s="54"/>
      <c r="D7" s="54"/>
      <c r="E7" s="54"/>
      <c r="F7" s="54"/>
      <c r="G7" s="54"/>
    </row>
    <row r="8" spans="1:7" ht="15.75">
      <c r="A8" s="52">
        <f t="shared" si="0"/>
        <v>4</v>
      </c>
      <c r="B8" s="55" t="s">
        <v>42</v>
      </c>
      <c r="C8" s="56">
        <f>'1_Pôdohospodárstvo BV_ KV'!F7</f>
        <v>60</v>
      </c>
      <c r="D8" s="56">
        <f>'1_Pôdohospodárstvo BV_ KV'!G7</f>
        <v>0</v>
      </c>
      <c r="E8" s="56">
        <f>'1_Pôdohospodárstvo BV_ KV'!H7</f>
        <v>60</v>
      </c>
      <c r="F8" s="56">
        <f>'1_Pôdohospodárstvo BV_ KV'!I7</f>
        <v>50</v>
      </c>
      <c r="G8" s="56">
        <f>'1_Pôdohospodárstvo BV_ KV'!J7</f>
        <v>110</v>
      </c>
    </row>
    <row r="9" spans="1:7" ht="15.75">
      <c r="A9" s="52">
        <f t="shared" si="0"/>
        <v>5</v>
      </c>
      <c r="B9" s="57" t="s">
        <v>43</v>
      </c>
      <c r="C9" s="56">
        <f>'2_Životné prostr BV_'!F7</f>
        <v>418980</v>
      </c>
      <c r="D9" s="56">
        <f>'2_Životné prostr BV_'!G7</f>
        <v>0</v>
      </c>
      <c r="E9" s="56">
        <f>'2_Životné prostr BV_'!H7</f>
        <v>418980</v>
      </c>
      <c r="F9" s="56">
        <f>'2_Životné prostr BV_'!I7</f>
        <v>-26270</v>
      </c>
      <c r="G9" s="56">
        <f>'2_Životné prostr BV_'!J7</f>
        <v>392710</v>
      </c>
    </row>
    <row r="10" spans="1:7" ht="15.75">
      <c r="A10" s="52">
        <f t="shared" si="0"/>
        <v>6</v>
      </c>
      <c r="B10" s="57" t="s">
        <v>44</v>
      </c>
      <c r="C10" s="56">
        <f>'3_Výstavba BV'!F7</f>
        <v>33100</v>
      </c>
      <c r="D10" s="56">
        <f>'3_Výstavba BV'!G7</f>
        <v>0</v>
      </c>
      <c r="E10" s="56">
        <f>'3_Výstavba BV'!H7</f>
        <v>33100</v>
      </c>
      <c r="F10" s="56">
        <f>'3_Výstavba BV'!I7</f>
        <v>0</v>
      </c>
      <c r="G10" s="56">
        <f>'3_Výstavba BV'!J7</f>
        <v>33100</v>
      </c>
    </row>
    <row r="11" spans="1:7" ht="15.75">
      <c r="A11" s="52">
        <f t="shared" si="0"/>
        <v>7</v>
      </c>
      <c r="B11" s="57" t="s">
        <v>45</v>
      </c>
      <c r="C11" s="56">
        <f>'4_Infraštruktúra BV_KV'!F7</f>
        <v>85000</v>
      </c>
      <c r="D11" s="56">
        <f>'4_Infraštruktúra BV_KV'!G7</f>
        <v>0</v>
      </c>
      <c r="E11" s="56">
        <f>'4_Infraštruktúra BV_KV'!H7</f>
        <v>85000</v>
      </c>
      <c r="F11" s="56">
        <f>'4_Infraštruktúra BV_KV'!I7</f>
        <v>9000</v>
      </c>
      <c r="G11" s="56">
        <f>'4_Infraštruktúra BV_KV'!J7</f>
        <v>94000</v>
      </c>
    </row>
    <row r="12" spans="1:7" ht="15.75">
      <c r="A12" s="52">
        <f t="shared" si="0"/>
        <v>8</v>
      </c>
      <c r="B12" s="57" t="s">
        <v>46</v>
      </c>
      <c r="C12" s="56">
        <f>'5_hospodárstvo BV'!F8</f>
        <v>207950</v>
      </c>
      <c r="D12" s="56">
        <f>'5_hospodárstvo BV'!G8</f>
        <v>0</v>
      </c>
      <c r="E12" s="56">
        <f>'5_hospodárstvo BV'!H8</f>
        <v>207950</v>
      </c>
      <c r="F12" s="56">
        <f>'5_hospodárstvo BV'!I8</f>
        <v>5070</v>
      </c>
      <c r="G12" s="56">
        <f>'5_hospodárstvo BV'!J8</f>
        <v>213020</v>
      </c>
    </row>
    <row r="13" spans="1:7" ht="15.75">
      <c r="A13" s="52">
        <f t="shared" si="0"/>
        <v>9</v>
      </c>
      <c r="B13" s="57" t="s">
        <v>47</v>
      </c>
      <c r="C13" s="56">
        <f>'6_ekonomika BV'!F7</f>
        <v>93140</v>
      </c>
      <c r="D13" s="56">
        <f>'6_ekonomika BV'!G7</f>
        <v>0</v>
      </c>
      <c r="E13" s="56">
        <f>'6_ekonomika BV'!H7</f>
        <v>93140</v>
      </c>
      <c r="F13" s="56">
        <f>'6_ekonomika BV'!I7</f>
        <v>44471.2</v>
      </c>
      <c r="G13" s="56">
        <f>'6_ekonomika BV'!J7</f>
        <v>137611.2</v>
      </c>
    </row>
    <row r="14" spans="1:7" ht="15.75">
      <c r="A14" s="52">
        <f t="shared" si="0"/>
        <v>10</v>
      </c>
      <c r="B14" s="57" t="s">
        <v>48</v>
      </c>
      <c r="C14" s="56">
        <f>'7_Organizačné BV'!F7</f>
        <v>64500</v>
      </c>
      <c r="D14" s="56">
        <f>'7_Organizačné BV'!G7</f>
        <v>0</v>
      </c>
      <c r="E14" s="56">
        <f>'7_Organizačné BV'!H7</f>
        <v>64500</v>
      </c>
      <c r="F14" s="56">
        <f>'7_Organizačné BV'!I7</f>
        <v>0</v>
      </c>
      <c r="G14" s="56">
        <f>'7_Organizačné BV'!J7</f>
        <v>64500</v>
      </c>
    </row>
    <row r="15" spans="1:7" ht="15.75">
      <c r="A15" s="52">
        <f t="shared" si="0"/>
        <v>11</v>
      </c>
      <c r="B15" s="57" t="s">
        <v>49</v>
      </c>
      <c r="C15" s="56">
        <f>'8_Vzdelávanie BV'!F7</f>
        <v>1983060</v>
      </c>
      <c r="D15" s="56">
        <f>'8_Vzdelávanie BV'!G7</f>
        <v>87000</v>
      </c>
      <c r="E15" s="56">
        <f>'8_Vzdelávanie BV'!H7</f>
        <v>2070060</v>
      </c>
      <c r="F15" s="56">
        <f>'8_Vzdelávanie BV'!I7</f>
        <v>1000</v>
      </c>
      <c r="G15" s="56">
        <f>'8_Vzdelávanie BV'!J7</f>
        <v>2071060</v>
      </c>
    </row>
    <row r="16" spans="1:7" ht="15.75">
      <c r="A16" s="52">
        <f>A14+1</f>
        <v>11</v>
      </c>
      <c r="B16" s="57" t="s">
        <v>50</v>
      </c>
      <c r="C16" s="56">
        <f>'9_kultúra BV'!F7</f>
        <v>111720</v>
      </c>
      <c r="D16" s="56">
        <f>'9_kultúra BV'!G7</f>
        <v>0</v>
      </c>
      <c r="E16" s="56">
        <f>'9_kultúra BV'!H7</f>
        <v>111720</v>
      </c>
      <c r="F16" s="56">
        <f>'9_kultúra BV'!I7</f>
        <v>-8000</v>
      </c>
      <c r="G16" s="56">
        <f>'9_kultúra BV'!J7</f>
        <v>103720</v>
      </c>
    </row>
    <row r="17" spans="1:7" ht="15.75">
      <c r="A17" s="52">
        <f>A15+1</f>
        <v>12</v>
      </c>
      <c r="B17" s="57" t="s">
        <v>51</v>
      </c>
      <c r="C17" s="56">
        <f>'10_Vnútro BV'!F7</f>
        <v>682940</v>
      </c>
      <c r="D17" s="56">
        <f>'10_Vnútro BV'!G7</f>
        <v>0</v>
      </c>
      <c r="E17" s="56">
        <f>'10_Vnútro BV'!H7</f>
        <v>682940</v>
      </c>
      <c r="F17" s="56">
        <f>'10_Vnútro BV'!I7</f>
        <v>-8900</v>
      </c>
      <c r="G17" s="56">
        <f>'10_Vnútro BV'!J7</f>
        <v>674040</v>
      </c>
    </row>
    <row r="18" spans="1:7" ht="15.75">
      <c r="A18" s="52">
        <f aca="true" t="shared" si="1" ref="A18:A41">A17+1</f>
        <v>13</v>
      </c>
      <c r="B18" s="57" t="s">
        <v>52</v>
      </c>
      <c r="C18" s="56">
        <f>'11_Soc_veci BV'!F7</f>
        <v>94600</v>
      </c>
      <c r="D18" s="56">
        <f>'11_Soc_veci BV'!G7</f>
        <v>0</v>
      </c>
      <c r="E18" s="56">
        <f>'11_Soc_veci BV'!H7</f>
        <v>94600</v>
      </c>
      <c r="F18" s="56">
        <f>'11_Soc_veci BV'!I7</f>
        <v>-77800</v>
      </c>
      <c r="G18" s="56">
        <f>'11_Soc_veci BV'!J7</f>
        <v>16800</v>
      </c>
    </row>
    <row r="19" spans="1:7" ht="15.75">
      <c r="A19" s="52">
        <f t="shared" si="1"/>
        <v>14</v>
      </c>
      <c r="B19" s="57" t="s">
        <v>53</v>
      </c>
      <c r="C19" s="56">
        <f>'12_Služby a obchod BV'!F7</f>
        <v>89400</v>
      </c>
      <c r="D19" s="56">
        <f>'12_Služby a obchod BV'!G7</f>
        <v>0</v>
      </c>
      <c r="E19" s="56">
        <f>'12_Služby a obchod BV'!H7</f>
        <v>89400</v>
      </c>
      <c r="F19" s="56">
        <f>'12_Služby a obchod BV'!I7</f>
        <v>16800</v>
      </c>
      <c r="G19" s="56">
        <f>'12_Služby a obchod BV'!J7</f>
        <v>106200</v>
      </c>
    </row>
    <row r="20" spans="1:7" ht="15.75">
      <c r="A20" s="58">
        <f t="shared" si="1"/>
        <v>15</v>
      </c>
      <c r="B20" s="386" t="s">
        <v>54</v>
      </c>
      <c r="C20" s="51">
        <f>C5-C6</f>
        <v>101750</v>
      </c>
      <c r="D20" s="51">
        <f>D5-D6</f>
        <v>0</v>
      </c>
      <c r="E20" s="51">
        <f>E5-E6</f>
        <v>101750</v>
      </c>
      <c r="F20" s="51">
        <f>F5-F6</f>
        <v>102550</v>
      </c>
      <c r="G20" s="51">
        <f>G5-G6</f>
        <v>204300</v>
      </c>
    </row>
    <row r="21" spans="1:7" ht="12.75" customHeight="1" hidden="1">
      <c r="A21" s="58">
        <f t="shared" si="1"/>
        <v>16</v>
      </c>
      <c r="B21" s="386"/>
      <c r="C21" s="59"/>
      <c r="D21" s="59"/>
      <c r="E21" s="59"/>
      <c r="F21" s="59"/>
      <c r="G21" s="59"/>
    </row>
    <row r="22" spans="1:7" ht="15.75">
      <c r="A22" s="60">
        <f t="shared" si="1"/>
        <v>17</v>
      </c>
      <c r="B22" s="61" t="s">
        <v>55</v>
      </c>
      <c r="C22" s="62">
        <f>KP!F4</f>
        <v>503300</v>
      </c>
      <c r="D22" s="62">
        <f>KP!G4</f>
        <v>0</v>
      </c>
      <c r="E22" s="62">
        <f>KP!H4</f>
        <v>503300</v>
      </c>
      <c r="F22" s="62">
        <f>KP!I4</f>
        <v>-246500</v>
      </c>
      <c r="G22" s="62">
        <f>KP!J4</f>
        <v>256800</v>
      </c>
    </row>
    <row r="23" spans="1:7" ht="15.75">
      <c r="A23" s="60">
        <f t="shared" si="1"/>
        <v>18</v>
      </c>
      <c r="B23" s="61" t="s">
        <v>56</v>
      </c>
      <c r="C23" s="62">
        <f>SUM(C25:C36)</f>
        <v>298500</v>
      </c>
      <c r="D23" s="62">
        <f>SUM(D25:D36)</f>
        <v>0</v>
      </c>
      <c r="E23" s="62">
        <f>SUM(E25:E36)</f>
        <v>298500</v>
      </c>
      <c r="F23" s="62">
        <f>SUM(F25:F36)</f>
        <v>-123000</v>
      </c>
      <c r="G23" s="62">
        <f>SUM(G25:G36)</f>
        <v>175500</v>
      </c>
    </row>
    <row r="24" spans="1:7" ht="12.75" customHeight="1">
      <c r="A24" s="52">
        <f t="shared" si="1"/>
        <v>19</v>
      </c>
      <c r="B24" s="53" t="s">
        <v>41</v>
      </c>
      <c r="C24" s="59"/>
      <c r="D24" s="59"/>
      <c r="E24" s="59"/>
      <c r="F24" s="59"/>
      <c r="G24" s="59"/>
    </row>
    <row r="25" spans="1:7" ht="15.75">
      <c r="A25" s="52">
        <f t="shared" si="1"/>
        <v>20</v>
      </c>
      <c r="B25" s="55" t="s">
        <v>42</v>
      </c>
      <c r="C25" s="63">
        <f>'1_Pôdohospodárstvo BV_ KV'!F23</f>
        <v>0</v>
      </c>
      <c r="D25" s="63">
        <f>'1_Pôdohospodárstvo BV_ KV'!G23</f>
        <v>0</v>
      </c>
      <c r="E25" s="63">
        <f>'1_Pôdohospodárstvo BV_ KV'!H23</f>
        <v>0</v>
      </c>
      <c r="F25" s="63">
        <f>'1_Pôdohospodárstvo BV_ KV'!I23</f>
        <v>0</v>
      </c>
      <c r="G25" s="63">
        <f>'1_Pôdohospodárstvo BV_ KV'!J23</f>
        <v>0</v>
      </c>
    </row>
    <row r="26" spans="1:7" ht="15.75">
      <c r="A26" s="52">
        <f t="shared" si="1"/>
        <v>21</v>
      </c>
      <c r="B26" s="57" t="s">
        <v>43</v>
      </c>
      <c r="C26" s="64">
        <f>'KV 2 Životné prostredie'!F7</f>
        <v>60000</v>
      </c>
      <c r="D26" s="64">
        <f>'KV 2 Životné prostredie'!G7</f>
        <v>0</v>
      </c>
      <c r="E26" s="64">
        <f>'KV 2 Životné prostredie'!H7</f>
        <v>60000</v>
      </c>
      <c r="F26" s="64">
        <f>'KV 2 Životné prostredie'!I7</f>
        <v>-7000</v>
      </c>
      <c r="G26" s="64">
        <f>'KV 2 Životné prostredie'!J7</f>
        <v>53000</v>
      </c>
    </row>
    <row r="27" spans="1:7" ht="15.75">
      <c r="A27" s="52">
        <f t="shared" si="1"/>
        <v>22</v>
      </c>
      <c r="B27" s="57" t="s">
        <v>44</v>
      </c>
      <c r="C27" s="64">
        <f>'KV 3 Výstavba'!F7</f>
        <v>105000</v>
      </c>
      <c r="D27" s="64">
        <f>'KV 3 Výstavba'!G7</f>
        <v>0</v>
      </c>
      <c r="E27" s="64">
        <f>'KV 3 Výstavba'!H7</f>
        <v>105000</v>
      </c>
      <c r="F27" s="64">
        <f>'KV 3 Výstavba'!I7</f>
        <v>-49000</v>
      </c>
      <c r="G27" s="64">
        <f>'KV 3 Výstavba'!J7</f>
        <v>56000</v>
      </c>
    </row>
    <row r="28" spans="1:7" ht="15.75">
      <c r="A28" s="52">
        <f t="shared" si="1"/>
        <v>23</v>
      </c>
      <c r="B28" s="57" t="s">
        <v>45</v>
      </c>
      <c r="C28" s="64">
        <f>'4_Infraštruktúra BV_KV'!F31</f>
        <v>57500</v>
      </c>
      <c r="D28" s="64">
        <f>'4_Infraštruktúra BV_KV'!G31</f>
        <v>0</v>
      </c>
      <c r="E28" s="64">
        <f>'4_Infraštruktúra BV_KV'!H31</f>
        <v>57500</v>
      </c>
      <c r="F28" s="64">
        <f>'4_Infraštruktúra BV_KV'!I31</f>
        <v>0</v>
      </c>
      <c r="G28" s="64">
        <f>'4_Infraštruktúra BV_KV'!J31</f>
        <v>57500</v>
      </c>
    </row>
    <row r="29" spans="1:7" ht="15.75">
      <c r="A29" s="52">
        <f t="shared" si="1"/>
        <v>24</v>
      </c>
      <c r="B29" s="57" t="s">
        <v>46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</row>
    <row r="30" spans="1:7" ht="15.75">
      <c r="A30" s="52">
        <f t="shared" si="1"/>
        <v>25</v>
      </c>
      <c r="B30" s="57" t="s">
        <v>47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</row>
    <row r="31" spans="1:7" ht="15.75">
      <c r="A31" s="52">
        <f t="shared" si="1"/>
        <v>26</v>
      </c>
      <c r="B31" s="57" t="s">
        <v>48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</row>
    <row r="32" spans="1:7" ht="15.75">
      <c r="A32" s="52">
        <f t="shared" si="1"/>
        <v>27</v>
      </c>
      <c r="B32" s="57" t="s">
        <v>49</v>
      </c>
      <c r="C32" s="65">
        <f>'8_Vzdelávanie BV'!F156</f>
        <v>70000</v>
      </c>
      <c r="D32" s="65">
        <f>'8_Vzdelávanie BV'!G156</f>
        <v>0</v>
      </c>
      <c r="E32" s="65">
        <f>'8_Vzdelávanie BV'!H156</f>
        <v>70000</v>
      </c>
      <c r="F32" s="65">
        <f>'8_Vzdelávanie BV'!I156</f>
        <v>-67000</v>
      </c>
      <c r="G32" s="65">
        <f>'8_Vzdelávanie BV'!J156</f>
        <v>3000</v>
      </c>
    </row>
    <row r="33" spans="1:7" ht="15.75">
      <c r="A33" s="52">
        <f t="shared" si="1"/>
        <v>28</v>
      </c>
      <c r="B33" s="57" t="s">
        <v>50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</row>
    <row r="34" spans="1:7" ht="15.75">
      <c r="A34" s="52">
        <f t="shared" si="1"/>
        <v>29</v>
      </c>
      <c r="B34" s="57" t="s">
        <v>51</v>
      </c>
      <c r="C34" s="65">
        <f>'10_Vnútro BV'!F109</f>
        <v>6000</v>
      </c>
      <c r="D34" s="65">
        <f>'10_Vnútro BV'!G109</f>
        <v>0</v>
      </c>
      <c r="E34" s="65">
        <f>'10_Vnútro BV'!H109</f>
        <v>6000</v>
      </c>
      <c r="F34" s="65">
        <f>'10_Vnútro BV'!I109</f>
        <v>0</v>
      </c>
      <c r="G34" s="65">
        <f>'10_Vnútro BV'!J109</f>
        <v>6000</v>
      </c>
    </row>
    <row r="35" spans="1:7" ht="15.75">
      <c r="A35" s="52">
        <f t="shared" si="1"/>
        <v>30</v>
      </c>
      <c r="B35" s="57" t="s">
        <v>52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</row>
    <row r="36" spans="1:7" ht="15.75">
      <c r="A36" s="52">
        <f t="shared" si="1"/>
        <v>31</v>
      </c>
      <c r="B36" s="57" t="s">
        <v>53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</row>
    <row r="37" spans="1:7" ht="15.75">
      <c r="A37" s="60">
        <f t="shared" si="1"/>
        <v>32</v>
      </c>
      <c r="B37" s="66" t="s">
        <v>57</v>
      </c>
      <c r="C37" s="62">
        <f>C22-C23</f>
        <v>204800</v>
      </c>
      <c r="D37" s="62">
        <f>D22-D23</f>
        <v>0</v>
      </c>
      <c r="E37" s="62">
        <f>E22-E23</f>
        <v>204800</v>
      </c>
      <c r="F37" s="62">
        <f>F22-F23</f>
        <v>-123500</v>
      </c>
      <c r="G37" s="62">
        <f>G22-G23</f>
        <v>81300</v>
      </c>
    </row>
    <row r="38" spans="1:7" ht="12.75" customHeight="1" hidden="1">
      <c r="A38" s="58">
        <f t="shared" si="1"/>
        <v>33</v>
      </c>
      <c r="B38" s="66"/>
      <c r="C38" s="59"/>
      <c r="D38" s="59"/>
      <c r="E38" s="59"/>
      <c r="F38" s="59"/>
      <c r="G38" s="59"/>
    </row>
    <row r="39" spans="1:7" ht="15.75">
      <c r="A39" s="52">
        <f t="shared" si="1"/>
        <v>34</v>
      </c>
      <c r="B39" s="67" t="s">
        <v>58</v>
      </c>
      <c r="C39" s="68">
        <f aca="true" t="shared" si="2" ref="C39:G40">C5+C22</f>
        <v>4469500</v>
      </c>
      <c r="D39" s="68">
        <f t="shared" si="2"/>
        <v>87000</v>
      </c>
      <c r="E39" s="68">
        <f t="shared" si="2"/>
        <v>4556500</v>
      </c>
      <c r="F39" s="68">
        <f t="shared" si="2"/>
        <v>-188528.8</v>
      </c>
      <c r="G39" s="68">
        <f t="shared" si="2"/>
        <v>4367971.2</v>
      </c>
    </row>
    <row r="40" spans="1:7" ht="15.75">
      <c r="A40" s="52">
        <f t="shared" si="1"/>
        <v>35</v>
      </c>
      <c r="B40" s="67" t="s">
        <v>59</v>
      </c>
      <c r="C40" s="68">
        <f t="shared" si="2"/>
        <v>4162950</v>
      </c>
      <c r="D40" s="68">
        <f t="shared" si="2"/>
        <v>87000</v>
      </c>
      <c r="E40" s="68">
        <f t="shared" si="2"/>
        <v>4249950</v>
      </c>
      <c r="F40" s="68">
        <f t="shared" si="2"/>
        <v>-167578.8</v>
      </c>
      <c r="G40" s="68">
        <f t="shared" si="2"/>
        <v>4082371.2</v>
      </c>
    </row>
    <row r="41" spans="1:7" ht="15.75">
      <c r="A41" s="69">
        <f t="shared" si="1"/>
        <v>36</v>
      </c>
      <c r="B41" s="70" t="s">
        <v>60</v>
      </c>
      <c r="C41" s="71">
        <f>C39-C40</f>
        <v>306550</v>
      </c>
      <c r="D41" s="71">
        <f>D39-D40</f>
        <v>0</v>
      </c>
      <c r="E41" s="71">
        <f>E39-E40</f>
        <v>306550</v>
      </c>
      <c r="F41" s="71"/>
      <c r="G41" s="71">
        <f>G39-G40</f>
        <v>285600</v>
      </c>
    </row>
    <row r="42" spans="1:5" ht="15.75">
      <c r="A42" s="72"/>
      <c r="B42" s="73"/>
      <c r="C42" s="74"/>
      <c r="D42" s="74"/>
      <c r="E42" s="74"/>
    </row>
    <row r="43" spans="1:5" ht="15.75">
      <c r="A43" s="75"/>
      <c r="B43" s="76"/>
      <c r="C43" s="74"/>
      <c r="D43" s="74"/>
      <c r="E43" s="74"/>
    </row>
    <row r="44" spans="1:5" ht="15.75">
      <c r="A44" s="75"/>
      <c r="B44" s="76"/>
      <c r="C44" s="74"/>
      <c r="D44" s="74"/>
      <c r="E44" s="74"/>
    </row>
    <row r="45" spans="1:5" ht="15.75">
      <c r="A45" s="75"/>
      <c r="B45" s="76"/>
      <c r="C45" s="74"/>
      <c r="D45" s="74"/>
      <c r="E45" s="74"/>
    </row>
    <row r="46" spans="1:5" ht="15.75">
      <c r="A46" s="77"/>
      <c r="B46" s="77"/>
      <c r="C46" s="78"/>
      <c r="D46" s="78"/>
      <c r="E46" s="78"/>
    </row>
    <row r="47" spans="1:5" ht="15.75">
      <c r="A47" s="77"/>
      <c r="B47" s="77"/>
      <c r="C47" s="78"/>
      <c r="D47" s="78"/>
      <c r="E47" s="78"/>
    </row>
    <row r="48" spans="1:5" ht="15.75">
      <c r="A48" s="77"/>
      <c r="B48" s="77"/>
      <c r="C48" s="78"/>
      <c r="D48" s="78"/>
      <c r="E48" s="78"/>
    </row>
    <row r="49" spans="1:5" ht="15.75">
      <c r="A49" s="77"/>
      <c r="B49" s="77"/>
      <c r="C49" s="78"/>
      <c r="D49" s="78"/>
      <c r="E49" s="78"/>
    </row>
    <row r="50" spans="1:5" ht="15.75">
      <c r="A50" s="77"/>
      <c r="B50" s="77"/>
      <c r="C50" s="78"/>
      <c r="D50" s="78"/>
      <c r="E50" s="78"/>
    </row>
    <row r="51" spans="1:5" ht="15.75">
      <c r="A51" s="77"/>
      <c r="B51" s="77"/>
      <c r="C51" s="78"/>
      <c r="D51" s="78"/>
      <c r="E51" s="78"/>
    </row>
    <row r="52" spans="1:5" ht="15.75">
      <c r="A52" s="77"/>
      <c r="B52" s="77"/>
      <c r="C52" s="78"/>
      <c r="D52" s="78"/>
      <c r="E52" s="78"/>
    </row>
    <row r="53" spans="1:5" ht="15.75">
      <c r="A53" s="77"/>
      <c r="B53" s="77"/>
      <c r="C53" s="78"/>
      <c r="D53" s="78"/>
      <c r="E53" s="78"/>
    </row>
    <row r="54" spans="1:5" ht="15.75">
      <c r="A54" s="77"/>
      <c r="B54" s="77"/>
      <c r="C54" s="78"/>
      <c r="D54" s="78"/>
      <c r="E54" s="78"/>
    </row>
    <row r="55" spans="1:5" ht="15.75">
      <c r="A55" s="77"/>
      <c r="B55" s="77"/>
      <c r="C55" s="78"/>
      <c r="D55" s="78"/>
      <c r="E55" s="78"/>
    </row>
    <row r="56" spans="1:5" ht="15.75">
      <c r="A56" s="77"/>
      <c r="B56" s="77"/>
      <c r="C56" s="79"/>
      <c r="D56" s="79"/>
      <c r="E56" s="79"/>
    </row>
    <row r="57" spans="1:5" ht="15.75">
      <c r="A57" s="77"/>
      <c r="B57" s="77"/>
      <c r="C57" s="79"/>
      <c r="D57" s="79"/>
      <c r="E57" s="79"/>
    </row>
    <row r="58" spans="1:5" ht="15.75">
      <c r="A58" s="77"/>
      <c r="B58" s="77"/>
      <c r="C58" s="79"/>
      <c r="D58" s="79"/>
      <c r="E58" s="79"/>
    </row>
    <row r="59" spans="1:5" ht="15.75">
      <c r="A59" s="77"/>
      <c r="B59" s="77"/>
      <c r="C59" s="79"/>
      <c r="D59" s="79"/>
      <c r="E59" s="79"/>
    </row>
    <row r="60" spans="1:5" ht="15.75">
      <c r="A60" s="77"/>
      <c r="B60" s="77"/>
      <c r="C60" s="79"/>
      <c r="D60" s="79"/>
      <c r="E60" s="79"/>
    </row>
    <row r="61" spans="1:5" ht="15.75">
      <c r="A61" s="77"/>
      <c r="B61" s="77"/>
      <c r="C61" s="79"/>
      <c r="D61" s="79"/>
      <c r="E61" s="79"/>
    </row>
    <row r="62" spans="1:5" ht="15.75">
      <c r="A62" s="77"/>
      <c r="B62" s="77"/>
      <c r="C62" s="79"/>
      <c r="D62" s="79"/>
      <c r="E62" s="79"/>
    </row>
    <row r="63" spans="1:5" ht="15.75">
      <c r="A63" s="77"/>
      <c r="B63" s="77"/>
      <c r="C63" s="79"/>
      <c r="D63" s="79"/>
      <c r="E63" s="79"/>
    </row>
    <row r="64" spans="1:5" ht="15.75">
      <c r="A64" s="77"/>
      <c r="B64" s="77"/>
      <c r="C64" s="77"/>
      <c r="D64" s="77"/>
      <c r="E64" s="77"/>
    </row>
    <row r="65" spans="1:5" ht="15.75">
      <c r="A65" s="77"/>
      <c r="B65" s="77"/>
      <c r="C65" s="77"/>
      <c r="D65" s="77"/>
      <c r="E65" s="77"/>
    </row>
    <row r="66" spans="1:5" ht="15.75">
      <c r="A66" s="77"/>
      <c r="B66" s="77"/>
      <c r="C66" s="77"/>
      <c r="D66" s="77"/>
      <c r="E66" s="77"/>
    </row>
    <row r="67" spans="1:5" ht="15.75">
      <c r="A67" s="77"/>
      <c r="B67" s="77"/>
      <c r="C67" s="77"/>
      <c r="D67" s="77"/>
      <c r="E67" s="77"/>
    </row>
    <row r="68" spans="1:5" ht="15.75">
      <c r="A68" s="80"/>
      <c r="B68" s="81"/>
      <c r="C68" s="79"/>
      <c r="D68" s="79"/>
      <c r="E68" s="79"/>
    </row>
    <row r="69" spans="1:5" ht="15.75">
      <c r="A69" s="77"/>
      <c r="B69" s="77"/>
      <c r="C69" s="79"/>
      <c r="D69" s="79"/>
      <c r="E69" s="79"/>
    </row>
    <row r="70" spans="1:5" ht="15.75">
      <c r="A70" s="77"/>
      <c r="B70" s="77"/>
      <c r="C70" s="79"/>
      <c r="D70" s="79"/>
      <c r="E70" s="79"/>
    </row>
    <row r="71" spans="1:5" ht="15.75">
      <c r="A71" s="77"/>
      <c r="B71" s="77"/>
      <c r="C71" s="79"/>
      <c r="D71" s="79"/>
      <c r="E71" s="79"/>
    </row>
    <row r="72" spans="1:5" ht="15.75">
      <c r="A72" s="77"/>
      <c r="B72" s="77"/>
      <c r="C72" s="79"/>
      <c r="D72" s="79"/>
      <c r="E72" s="79"/>
    </row>
    <row r="73" spans="1:5" ht="15.75">
      <c r="A73" s="77"/>
      <c r="B73" s="77"/>
      <c r="C73" s="79"/>
      <c r="D73" s="79"/>
      <c r="E73" s="79"/>
    </row>
    <row r="74" spans="1:5" ht="15.75">
      <c r="A74" s="77"/>
      <c r="B74" s="77"/>
      <c r="C74" s="79"/>
      <c r="D74" s="79"/>
      <c r="E74" s="79"/>
    </row>
    <row r="75" spans="1:5" ht="15.75">
      <c r="A75" s="77"/>
      <c r="B75" s="77"/>
      <c r="C75" s="79"/>
      <c r="D75" s="79"/>
      <c r="E75" s="79"/>
    </row>
    <row r="76" spans="1:5" ht="15.75">
      <c r="A76" s="77"/>
      <c r="B76" s="77"/>
      <c r="C76" s="79"/>
      <c r="D76" s="79"/>
      <c r="E76" s="79"/>
    </row>
    <row r="77" spans="1:5" ht="15.75">
      <c r="A77" s="77"/>
      <c r="B77" s="77"/>
      <c r="C77" s="79"/>
      <c r="D77" s="79"/>
      <c r="E77" s="79"/>
    </row>
    <row r="78" spans="1:5" ht="15.75">
      <c r="A78" s="77"/>
      <c r="B78" s="77"/>
      <c r="C78" s="79"/>
      <c r="D78" s="79"/>
      <c r="E78" s="79"/>
    </row>
    <row r="79" spans="1:5" ht="15.75">
      <c r="A79" s="77"/>
      <c r="B79" s="77"/>
      <c r="C79" s="79"/>
      <c r="D79" s="79"/>
      <c r="E79" s="79"/>
    </row>
    <row r="80" spans="1:5" ht="15.75">
      <c r="A80" s="77"/>
      <c r="B80" s="77"/>
      <c r="C80" s="79"/>
      <c r="D80" s="79"/>
      <c r="E80" s="79"/>
    </row>
    <row r="81" spans="1:5" ht="15.75">
      <c r="A81" s="77"/>
      <c r="B81" s="77"/>
      <c r="C81" s="79"/>
      <c r="D81" s="79"/>
      <c r="E81" s="79"/>
    </row>
    <row r="82" spans="1:5" ht="15.75">
      <c r="A82" s="77"/>
      <c r="B82" s="77"/>
      <c r="C82" s="79"/>
      <c r="D82" s="79"/>
      <c r="E82" s="79"/>
    </row>
    <row r="83" spans="1:5" ht="15.75">
      <c r="A83" s="77"/>
      <c r="B83" s="77"/>
      <c r="C83" s="79"/>
      <c r="D83" s="79"/>
      <c r="E83" s="79"/>
    </row>
    <row r="84" spans="1:5" ht="15.75">
      <c r="A84" s="77"/>
      <c r="B84" s="77"/>
      <c r="C84" s="79"/>
      <c r="D84" s="79"/>
      <c r="E84" s="79"/>
    </row>
    <row r="85" spans="1:5" ht="15.75">
      <c r="A85" s="77"/>
      <c r="B85" s="77"/>
      <c r="C85" s="79"/>
      <c r="D85" s="79"/>
      <c r="E85" s="79"/>
    </row>
    <row r="86" spans="1:5" ht="15.75">
      <c r="A86" s="77"/>
      <c r="B86" s="77"/>
      <c r="C86" s="79"/>
      <c r="D86" s="79"/>
      <c r="E86" s="79"/>
    </row>
    <row r="87" spans="1:5" ht="15.75">
      <c r="A87" s="77"/>
      <c r="B87" s="77"/>
      <c r="C87" s="79"/>
      <c r="D87" s="79"/>
      <c r="E87" s="79"/>
    </row>
    <row r="88" spans="1:5" ht="15.75">
      <c r="A88" s="77"/>
      <c r="B88" s="77"/>
      <c r="C88" s="79"/>
      <c r="D88" s="79"/>
      <c r="E88" s="79"/>
    </row>
    <row r="89" spans="1:5" ht="15.75">
      <c r="A89" s="77"/>
      <c r="B89" s="77"/>
      <c r="C89" s="79"/>
      <c r="D89" s="79"/>
      <c r="E89" s="79"/>
    </row>
    <row r="90" spans="1:5" ht="15.75">
      <c r="A90" s="77"/>
      <c r="B90" s="77"/>
      <c r="C90" s="79"/>
      <c r="D90" s="79"/>
      <c r="E90" s="79"/>
    </row>
    <row r="91" spans="1:5" ht="15.75">
      <c r="A91" s="77"/>
      <c r="B91" s="77"/>
      <c r="C91" s="79"/>
      <c r="D91" s="79"/>
      <c r="E91" s="79"/>
    </row>
    <row r="92" spans="1:5" ht="15.75">
      <c r="A92" s="77"/>
      <c r="B92" s="77"/>
      <c r="C92" s="79"/>
      <c r="D92" s="79"/>
      <c r="E92" s="79"/>
    </row>
    <row r="93" spans="1:5" ht="15.75">
      <c r="A93" s="77"/>
      <c r="B93" s="77"/>
      <c r="C93" s="79"/>
      <c r="D93" s="79"/>
      <c r="E93" s="79"/>
    </row>
    <row r="94" spans="1:5" ht="15.75">
      <c r="A94" s="77"/>
      <c r="B94" s="77"/>
      <c r="C94" s="79"/>
      <c r="D94" s="79"/>
      <c r="E94" s="79"/>
    </row>
    <row r="95" spans="1:5" ht="15.75">
      <c r="A95" s="77"/>
      <c r="B95" s="77"/>
      <c r="C95" s="79"/>
      <c r="D95" s="79"/>
      <c r="E95" s="79"/>
    </row>
    <row r="96" spans="1:5" ht="15.75">
      <c r="A96" s="77"/>
      <c r="B96" s="77"/>
      <c r="C96" s="79"/>
      <c r="D96" s="79"/>
      <c r="E96" s="79"/>
    </row>
    <row r="97" spans="1:5" ht="15.75">
      <c r="A97" s="77"/>
      <c r="B97" s="77"/>
      <c r="C97" s="79"/>
      <c r="D97" s="79"/>
      <c r="E97" s="79"/>
    </row>
    <row r="98" spans="1:5" ht="15.75">
      <c r="A98" s="77"/>
      <c r="B98" s="77"/>
      <c r="C98" s="79"/>
      <c r="D98" s="79"/>
      <c r="E98" s="79"/>
    </row>
    <row r="99" spans="1:5" ht="15.75">
      <c r="A99" s="77"/>
      <c r="B99" s="77"/>
      <c r="C99" s="79"/>
      <c r="D99" s="79"/>
      <c r="E99" s="79"/>
    </row>
    <row r="100" spans="1:5" ht="15.75">
      <c r="A100" s="77"/>
      <c r="B100" s="77"/>
      <c r="C100" s="79"/>
      <c r="D100" s="79"/>
      <c r="E100" s="79"/>
    </row>
    <row r="101" spans="1:5" ht="15.75">
      <c r="A101" s="77"/>
      <c r="B101" s="77"/>
      <c r="C101" s="79"/>
      <c r="D101" s="79"/>
      <c r="E101" s="79"/>
    </row>
    <row r="102" spans="1:5" ht="15.75">
      <c r="A102" s="77"/>
      <c r="B102" s="77"/>
      <c r="C102" s="79"/>
      <c r="D102" s="79"/>
      <c r="E102" s="79"/>
    </row>
    <row r="103" spans="1:5" ht="15.75">
      <c r="A103" s="77"/>
      <c r="B103" s="77"/>
      <c r="C103" s="79"/>
      <c r="D103" s="79"/>
      <c r="E103" s="79"/>
    </row>
    <row r="104" spans="1:5" ht="15.75">
      <c r="A104" s="77"/>
      <c r="B104" s="77"/>
      <c r="C104" s="79"/>
      <c r="D104" s="79"/>
      <c r="E104" s="79"/>
    </row>
    <row r="105" spans="1:5" ht="15.75">
      <c r="A105" s="77"/>
      <c r="B105" s="77"/>
      <c r="C105" s="79"/>
      <c r="D105" s="79"/>
      <c r="E105" s="79"/>
    </row>
    <row r="106" spans="1:5" ht="15.75">
      <c r="A106" s="77"/>
      <c r="B106" s="77"/>
      <c r="C106" s="79"/>
      <c r="D106" s="79"/>
      <c r="E106" s="79"/>
    </row>
    <row r="107" spans="1:5" ht="15.75">
      <c r="A107" s="77"/>
      <c r="B107" s="77"/>
      <c r="C107" s="79"/>
      <c r="D107" s="79"/>
      <c r="E107" s="79"/>
    </row>
    <row r="108" spans="1:5" ht="15.75">
      <c r="A108" s="77"/>
      <c r="B108" s="77"/>
      <c r="C108" s="79"/>
      <c r="D108" s="79"/>
      <c r="E108" s="79"/>
    </row>
    <row r="109" spans="1:5" ht="15.75">
      <c r="A109" s="77"/>
      <c r="B109" s="77"/>
      <c r="C109" s="79"/>
      <c r="D109" s="79"/>
      <c r="E109" s="79"/>
    </row>
    <row r="110" spans="1:5" ht="15.75">
      <c r="A110" s="77"/>
      <c r="B110" s="77"/>
      <c r="C110" s="79"/>
      <c r="D110" s="79"/>
      <c r="E110" s="79"/>
    </row>
    <row r="111" spans="1:5" ht="15.75">
      <c r="A111" s="77"/>
      <c r="B111" s="77"/>
      <c r="C111" s="79"/>
      <c r="D111" s="79"/>
      <c r="E111" s="79"/>
    </row>
    <row r="112" spans="1:5" ht="15.75">
      <c r="A112" s="77"/>
      <c r="B112" s="77"/>
      <c r="C112" s="79"/>
      <c r="D112" s="79"/>
      <c r="E112" s="79"/>
    </row>
    <row r="113" spans="1:5" ht="15.75">
      <c r="A113" s="77"/>
      <c r="B113" s="77"/>
      <c r="C113" s="79"/>
      <c r="D113" s="79"/>
      <c r="E113" s="79"/>
    </row>
    <row r="114" spans="1:5" ht="15.75">
      <c r="A114" s="77"/>
      <c r="B114" s="77"/>
      <c r="C114" s="79"/>
      <c r="D114" s="79"/>
      <c r="E114" s="79"/>
    </row>
    <row r="115" spans="1:5" ht="15.75">
      <c r="A115" s="77"/>
      <c r="B115" s="77"/>
      <c r="C115" s="79"/>
      <c r="D115" s="79"/>
      <c r="E115" s="79"/>
    </row>
    <row r="116" spans="1:5" ht="15.75">
      <c r="A116" s="77"/>
      <c r="B116" s="77"/>
      <c r="C116" s="79"/>
      <c r="D116" s="79"/>
      <c r="E116" s="79"/>
    </row>
    <row r="117" spans="1:5" ht="15.75">
      <c r="A117" s="77"/>
      <c r="B117" s="77"/>
      <c r="C117" s="79"/>
      <c r="D117" s="79"/>
      <c r="E117" s="79"/>
    </row>
    <row r="118" spans="1:5" ht="15.75">
      <c r="A118" s="77"/>
      <c r="B118" s="77"/>
      <c r="C118" s="79"/>
      <c r="D118" s="79"/>
      <c r="E118" s="79"/>
    </row>
    <row r="119" spans="1:5" ht="15.75">
      <c r="A119" s="77"/>
      <c r="B119" s="77"/>
      <c r="C119" s="79"/>
      <c r="D119" s="79"/>
      <c r="E119" s="79"/>
    </row>
    <row r="120" spans="1:5" ht="15.75">
      <c r="A120" s="77"/>
      <c r="B120" s="77"/>
      <c r="C120" s="79"/>
      <c r="D120" s="79"/>
      <c r="E120" s="79"/>
    </row>
    <row r="121" spans="1:5" ht="15.75">
      <c r="A121" s="77"/>
      <c r="B121" s="77"/>
      <c r="C121" s="79"/>
      <c r="D121" s="79"/>
      <c r="E121" s="79"/>
    </row>
    <row r="122" spans="1:5" ht="15.75">
      <c r="A122" s="77"/>
      <c r="B122" s="77"/>
      <c r="C122" s="79"/>
      <c r="D122" s="79"/>
      <c r="E122" s="79"/>
    </row>
    <row r="123" spans="1:5" ht="15.75">
      <c r="A123" s="77"/>
      <c r="B123" s="77"/>
      <c r="C123" s="79"/>
      <c r="D123" s="79"/>
      <c r="E123" s="79"/>
    </row>
    <row r="124" spans="1:5" ht="15.75">
      <c r="A124" s="77"/>
      <c r="B124" s="77"/>
      <c r="C124" s="79"/>
      <c r="D124" s="79"/>
      <c r="E124" s="79"/>
    </row>
    <row r="125" spans="1:5" ht="15.75">
      <c r="A125" s="77"/>
      <c r="B125" s="77"/>
      <c r="C125" s="79"/>
      <c r="D125" s="79"/>
      <c r="E125" s="79"/>
    </row>
    <row r="126" spans="1:5" ht="15.75">
      <c r="A126" s="77"/>
      <c r="B126" s="77"/>
      <c r="C126" s="79"/>
      <c r="D126" s="79"/>
      <c r="E126" s="79"/>
    </row>
    <row r="127" spans="1:5" ht="15.75">
      <c r="A127" s="77"/>
      <c r="B127" s="77"/>
      <c r="C127" s="79"/>
      <c r="D127" s="79"/>
      <c r="E127" s="79"/>
    </row>
    <row r="128" spans="1:5" ht="15.75">
      <c r="A128" s="77"/>
      <c r="B128" s="77"/>
      <c r="C128" s="79"/>
      <c r="D128" s="79"/>
      <c r="E128" s="79"/>
    </row>
    <row r="129" spans="1:5" ht="15.75">
      <c r="A129" s="77"/>
      <c r="B129" s="77"/>
      <c r="C129" s="79"/>
      <c r="D129" s="79"/>
      <c r="E129" s="79"/>
    </row>
    <row r="130" spans="1:5" ht="15.75">
      <c r="A130" s="77"/>
      <c r="B130" s="77"/>
      <c r="C130" s="79"/>
      <c r="D130" s="79"/>
      <c r="E130" s="79"/>
    </row>
    <row r="131" spans="1:5" ht="15.75">
      <c r="A131" s="77"/>
      <c r="B131" s="77"/>
      <c r="C131" s="79"/>
      <c r="D131" s="79"/>
      <c r="E131" s="79"/>
    </row>
    <row r="132" spans="1:5" ht="15.75">
      <c r="A132" s="77"/>
      <c r="B132" s="77"/>
      <c r="C132" s="79"/>
      <c r="D132" s="79"/>
      <c r="E132" s="79"/>
    </row>
    <row r="133" spans="1:5" ht="15.75">
      <c r="A133" s="77"/>
      <c r="B133" s="77"/>
      <c r="C133" s="79"/>
      <c r="D133" s="79"/>
      <c r="E133" s="79"/>
    </row>
    <row r="134" spans="1:5" ht="15.75">
      <c r="A134" s="77"/>
      <c r="B134" s="77"/>
      <c r="C134" s="79"/>
      <c r="D134" s="79"/>
      <c r="E134" s="79"/>
    </row>
    <row r="135" spans="1:5" ht="15.75">
      <c r="A135" s="77"/>
      <c r="B135" s="77"/>
      <c r="C135" s="79"/>
      <c r="D135" s="79"/>
      <c r="E135" s="79"/>
    </row>
    <row r="136" spans="1:5" ht="15.75">
      <c r="A136" s="77"/>
      <c r="B136" s="77"/>
      <c r="C136" s="79"/>
      <c r="D136" s="79"/>
      <c r="E136" s="79"/>
    </row>
    <row r="137" spans="1:5" ht="15.75">
      <c r="A137" s="77"/>
      <c r="B137" s="77"/>
      <c r="C137" s="79"/>
      <c r="D137" s="79"/>
      <c r="E137" s="79"/>
    </row>
    <row r="138" spans="1:5" ht="15.75">
      <c r="A138" s="77"/>
      <c r="B138" s="77"/>
      <c r="C138" s="79"/>
      <c r="D138" s="79"/>
      <c r="E138" s="79"/>
    </row>
    <row r="139" spans="1:5" ht="15.75">
      <c r="A139" s="77"/>
      <c r="B139" s="77"/>
      <c r="C139" s="79"/>
      <c r="D139" s="79"/>
      <c r="E139" s="79"/>
    </row>
    <row r="140" spans="1:5" ht="15.75">
      <c r="A140" s="77"/>
      <c r="B140" s="77"/>
      <c r="C140" s="79"/>
      <c r="D140" s="79"/>
      <c r="E140" s="79"/>
    </row>
    <row r="141" spans="1:5" ht="15.75">
      <c r="A141" s="77"/>
      <c r="B141" s="77"/>
      <c r="C141" s="79"/>
      <c r="D141" s="79"/>
      <c r="E141" s="79"/>
    </row>
    <row r="142" spans="1:5" ht="15.75">
      <c r="A142" s="77"/>
      <c r="B142" s="77"/>
      <c r="C142" s="79"/>
      <c r="D142" s="79"/>
      <c r="E142" s="79"/>
    </row>
    <row r="143" spans="1:5" ht="15.75">
      <c r="A143" s="77"/>
      <c r="B143" s="77"/>
      <c r="C143" s="79"/>
      <c r="D143" s="79"/>
      <c r="E143" s="79"/>
    </row>
    <row r="144" spans="1:5" ht="15.75">
      <c r="A144" s="77"/>
      <c r="B144" s="77"/>
      <c r="C144" s="79"/>
      <c r="D144" s="79"/>
      <c r="E144" s="79"/>
    </row>
    <row r="145" spans="1:5" ht="15.75">
      <c r="A145" s="77"/>
      <c r="B145" s="77"/>
      <c r="C145" s="79"/>
      <c r="D145" s="79"/>
      <c r="E145" s="79"/>
    </row>
    <row r="146" spans="1:5" ht="15.75">
      <c r="A146" s="77"/>
      <c r="B146" s="77"/>
      <c r="C146" s="79"/>
      <c r="D146" s="79"/>
      <c r="E146" s="79"/>
    </row>
    <row r="147" spans="1:5" ht="15.75">
      <c r="A147" s="77"/>
      <c r="B147" s="77"/>
      <c r="C147" s="79"/>
      <c r="D147" s="79"/>
      <c r="E147" s="79"/>
    </row>
    <row r="148" spans="1:5" ht="15.75">
      <c r="A148" s="77"/>
      <c r="B148" s="77"/>
      <c r="C148" s="79"/>
      <c r="D148" s="79"/>
      <c r="E148" s="79"/>
    </row>
    <row r="149" spans="1:5" ht="15.75">
      <c r="A149" s="77"/>
      <c r="B149" s="77"/>
      <c r="C149" s="79"/>
      <c r="D149" s="79"/>
      <c r="E149" s="79"/>
    </row>
    <row r="150" spans="1:5" ht="15.75">
      <c r="A150" s="77"/>
      <c r="B150" s="77"/>
      <c r="C150" s="79"/>
      <c r="D150" s="79"/>
      <c r="E150" s="79"/>
    </row>
    <row r="151" spans="1:5" ht="15.75">
      <c r="A151" s="77"/>
      <c r="B151" s="77"/>
      <c r="C151" s="79"/>
      <c r="D151" s="79"/>
      <c r="E151" s="79"/>
    </row>
    <row r="152" spans="1:5" ht="15.75">
      <c r="A152" s="77"/>
      <c r="B152" s="77"/>
      <c r="C152" s="79"/>
      <c r="D152" s="79"/>
      <c r="E152" s="79"/>
    </row>
    <row r="153" spans="1:5" ht="15.75">
      <c r="A153" s="77"/>
      <c r="B153" s="77"/>
      <c r="C153" s="79"/>
      <c r="D153" s="79"/>
      <c r="E153" s="79"/>
    </row>
    <row r="154" spans="1:5" ht="15.75">
      <c r="A154" s="77"/>
      <c r="B154" s="77"/>
      <c r="C154" s="79"/>
      <c r="D154" s="79"/>
      <c r="E154" s="79"/>
    </row>
    <row r="155" spans="1:5" ht="15.75">
      <c r="A155" s="77"/>
      <c r="B155" s="77"/>
      <c r="C155" s="79"/>
      <c r="D155" s="79"/>
      <c r="E155" s="79"/>
    </row>
    <row r="156" spans="1:5" ht="15.75">
      <c r="A156" s="77"/>
      <c r="B156" s="77"/>
      <c r="C156" s="79"/>
      <c r="D156" s="79"/>
      <c r="E156" s="79"/>
    </row>
    <row r="157" spans="1:5" ht="15.75">
      <c r="A157" s="77"/>
      <c r="B157" s="77"/>
      <c r="C157" s="79"/>
      <c r="D157" s="79"/>
      <c r="E157" s="79"/>
    </row>
    <row r="158" spans="1:5" ht="15.75">
      <c r="A158" s="77"/>
      <c r="B158" s="77"/>
      <c r="C158" s="79"/>
      <c r="D158" s="79"/>
      <c r="E158" s="79"/>
    </row>
    <row r="159" spans="1:5" ht="15.75">
      <c r="A159" s="77"/>
      <c r="B159" s="77"/>
      <c r="C159" s="79"/>
      <c r="D159" s="79"/>
      <c r="E159" s="79"/>
    </row>
    <row r="160" spans="1:5" ht="15.75">
      <c r="A160" s="77"/>
      <c r="B160" s="77"/>
      <c r="C160" s="79"/>
      <c r="D160" s="79"/>
      <c r="E160" s="79"/>
    </row>
    <row r="161" spans="1:5" ht="15.75">
      <c r="A161" s="77"/>
      <c r="B161" s="77"/>
      <c r="C161" s="79"/>
      <c r="D161" s="79"/>
      <c r="E161" s="79"/>
    </row>
    <row r="162" spans="1:5" ht="15.75">
      <c r="A162" s="77"/>
      <c r="B162" s="77"/>
      <c r="C162" s="79"/>
      <c r="D162" s="79"/>
      <c r="E162" s="79"/>
    </row>
    <row r="163" spans="1:5" ht="15.75">
      <c r="A163" s="77"/>
      <c r="B163" s="77"/>
      <c r="C163" s="79"/>
      <c r="D163" s="79"/>
      <c r="E163" s="79"/>
    </row>
    <row r="164" spans="1:5" ht="15.75">
      <c r="A164" s="77"/>
      <c r="B164" s="77"/>
      <c r="C164" s="79"/>
      <c r="D164" s="79"/>
      <c r="E164" s="79"/>
    </row>
    <row r="165" spans="1:5" ht="15.75">
      <c r="A165" s="77"/>
      <c r="B165" s="77"/>
      <c r="C165" s="79"/>
      <c r="D165" s="79"/>
      <c r="E165" s="79"/>
    </row>
    <row r="166" spans="1:5" ht="15.75">
      <c r="A166" s="77"/>
      <c r="B166" s="77"/>
      <c r="C166" s="79"/>
      <c r="D166" s="79"/>
      <c r="E166" s="79"/>
    </row>
    <row r="167" spans="1:5" ht="15.75">
      <c r="A167" s="77"/>
      <c r="B167" s="77"/>
      <c r="C167" s="79"/>
      <c r="D167" s="79"/>
      <c r="E167" s="79"/>
    </row>
    <row r="168" spans="1:5" ht="15.75">
      <c r="A168" s="77"/>
      <c r="B168" s="77"/>
      <c r="C168" s="79"/>
      <c r="D168" s="79"/>
      <c r="E168" s="79"/>
    </row>
    <row r="169" spans="1:5" ht="15.75">
      <c r="A169" s="77"/>
      <c r="B169" s="77"/>
      <c r="C169" s="79"/>
      <c r="D169" s="79"/>
      <c r="E169" s="79"/>
    </row>
    <row r="170" spans="1:5" ht="15.75">
      <c r="A170" s="77"/>
      <c r="B170" s="77"/>
      <c r="C170" s="79"/>
      <c r="D170" s="79"/>
      <c r="E170" s="79"/>
    </row>
  </sheetData>
  <sheetProtection/>
  <mergeCells count="7">
    <mergeCell ref="G3:G4"/>
    <mergeCell ref="B20:B21"/>
    <mergeCell ref="A2:B4"/>
    <mergeCell ref="C3:C4"/>
    <mergeCell ref="D3:D4"/>
    <mergeCell ref="E3:E4"/>
    <mergeCell ref="F3:F4"/>
  </mergeCells>
  <printOptions horizontalCentered="1"/>
  <pageMargins left="0.9055555555555556" right="0" top="0.3541666666666667" bottom="0" header="0.5118055555555556" footer="0.5118055555555556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="124" zoomScaleNormal="124" zoomScalePageLayoutView="0" workbookViewId="0" topLeftCell="A1">
      <selection activeCell="A2" sqref="A2"/>
    </sheetView>
  </sheetViews>
  <sheetFormatPr defaultColWidth="11.57421875" defaultRowHeight="12.75"/>
  <cols>
    <col min="1" max="1" width="7.57421875" style="44" customWidth="1"/>
    <col min="2" max="2" width="6.57421875" style="82" customWidth="1"/>
    <col min="3" max="3" width="54.28125" style="44" customWidth="1"/>
    <col min="4" max="4" width="13.57421875" style="44" customWidth="1"/>
    <col min="5" max="5" width="11.57421875" style="44" customWidth="1"/>
    <col min="6" max="6" width="12.8515625" style="44" customWidth="1"/>
    <col min="7" max="7" width="11.57421875" style="44" customWidth="1"/>
    <col min="8" max="8" width="12.28125" style="44" customWidth="1"/>
    <col min="9" max="9" width="5.8515625" style="44" customWidth="1"/>
    <col min="10" max="10" width="0" style="44" hidden="1" customWidth="1"/>
    <col min="11" max="16384" width="11.57421875" style="44" customWidth="1"/>
  </cols>
  <sheetData>
    <row r="1" spans="2:4" ht="15.75">
      <c r="B1" s="83"/>
      <c r="C1" s="84"/>
      <c r="D1" s="85"/>
    </row>
    <row r="2" spans="2:4" ht="15">
      <c r="B2" s="86"/>
      <c r="C2" s="87"/>
      <c r="D2" s="43"/>
    </row>
    <row r="3" spans="2:8" ht="15">
      <c r="B3" s="389" t="s">
        <v>61</v>
      </c>
      <c r="C3" s="389"/>
      <c r="D3" s="5"/>
      <c r="E3" s="5"/>
      <c r="F3" s="5"/>
      <c r="G3" s="5"/>
      <c r="H3" s="5"/>
    </row>
    <row r="4" spans="2:8" ht="15.75" customHeight="1">
      <c r="B4" s="389"/>
      <c r="C4" s="389"/>
      <c r="D4" s="390">
        <v>2014</v>
      </c>
      <c r="E4" s="390" t="s">
        <v>62</v>
      </c>
      <c r="F4" s="390" t="s">
        <v>18</v>
      </c>
      <c r="G4" s="390" t="s">
        <v>19</v>
      </c>
      <c r="H4" s="390" t="s">
        <v>63</v>
      </c>
    </row>
    <row r="5" spans="2:8" ht="26.25" customHeight="1">
      <c r="B5" s="389"/>
      <c r="C5" s="389"/>
      <c r="D5" s="390"/>
      <c r="E5" s="390"/>
      <c r="F5" s="390"/>
      <c r="G5" s="390"/>
      <c r="H5" s="390"/>
    </row>
    <row r="6" spans="2:8" ht="27" customHeight="1">
      <c r="B6" s="88"/>
      <c r="C6" s="89" t="s">
        <v>64</v>
      </c>
      <c r="D6" s="90">
        <f>SUM(D7:D9)</f>
        <v>0</v>
      </c>
      <c r="E6" s="90">
        <f>SUM(E7:E9)</f>
        <v>0</v>
      </c>
      <c r="F6" s="90">
        <f>SUM(F7:F9)</f>
        <v>0</v>
      </c>
      <c r="G6" s="90">
        <f>SUM(G7:G9)</f>
        <v>0</v>
      </c>
      <c r="H6" s="90">
        <f>SUM(H7:H9)</f>
        <v>0</v>
      </c>
    </row>
    <row r="7" spans="2:8" ht="15">
      <c r="B7" s="91">
        <v>1</v>
      </c>
      <c r="C7" s="92" t="s">
        <v>65</v>
      </c>
      <c r="D7" s="93">
        <v>0</v>
      </c>
      <c r="E7" s="93"/>
      <c r="F7" s="93">
        <f>D7+E7</f>
        <v>0</v>
      </c>
      <c r="G7" s="93"/>
      <c r="H7" s="93">
        <f>F7+G7</f>
        <v>0</v>
      </c>
    </row>
    <row r="8" spans="2:10" ht="15">
      <c r="B8" s="91">
        <f>1+B7</f>
        <v>2</v>
      </c>
      <c r="C8" s="92" t="s">
        <v>66</v>
      </c>
      <c r="D8" s="93">
        <v>0</v>
      </c>
      <c r="E8" s="93"/>
      <c r="F8" s="93">
        <f>D8+E8</f>
        <v>0</v>
      </c>
      <c r="G8" s="93"/>
      <c r="H8" s="93">
        <f>F8+G8</f>
        <v>0</v>
      </c>
      <c r="I8" s="94"/>
      <c r="J8" s="94"/>
    </row>
    <row r="9" spans="2:10" ht="15">
      <c r="B9" s="91">
        <f>1+B8</f>
        <v>3</v>
      </c>
      <c r="C9" s="36" t="s">
        <v>67</v>
      </c>
      <c r="D9" s="93">
        <v>0</v>
      </c>
      <c r="E9" s="93"/>
      <c r="F9" s="93">
        <f>D9+E9</f>
        <v>0</v>
      </c>
      <c r="G9" s="93"/>
      <c r="H9" s="93">
        <f>F9+G9</f>
        <v>0</v>
      </c>
      <c r="I9" s="94"/>
      <c r="J9" s="94"/>
    </row>
    <row r="10" spans="2:10" ht="27.75" customHeight="1">
      <c r="B10" s="30"/>
      <c r="C10" s="31" t="s">
        <v>68</v>
      </c>
      <c r="D10" s="95">
        <f>SUM(D11:D16)</f>
        <v>278600</v>
      </c>
      <c r="E10" s="95">
        <f>SUM(E11:E16)</f>
        <v>0</v>
      </c>
      <c r="F10" s="95">
        <f>SUM(F11:F16)</f>
        <v>278600</v>
      </c>
      <c r="G10" s="95">
        <f>SUM(G11:G16)</f>
        <v>7000</v>
      </c>
      <c r="H10" s="95">
        <f>SUM(H11:H16)</f>
        <v>285600</v>
      </c>
      <c r="I10" s="94"/>
      <c r="J10" s="94"/>
    </row>
    <row r="11" spans="2:8" ht="15">
      <c r="B11" s="91">
        <v>1</v>
      </c>
      <c r="C11" s="92" t="s">
        <v>69</v>
      </c>
      <c r="D11" s="93"/>
      <c r="E11" s="93"/>
      <c r="F11" s="93">
        <f aca="true" t="shared" si="0" ref="F11:F16">D11+E11</f>
        <v>0</v>
      </c>
      <c r="G11" s="93"/>
      <c r="H11" s="93">
        <f aca="true" t="shared" si="1" ref="H11:H16">F11+G11</f>
        <v>0</v>
      </c>
    </row>
    <row r="12" spans="2:8" ht="15">
      <c r="B12" s="91">
        <f>1+B11</f>
        <v>2</v>
      </c>
      <c r="C12" s="92" t="s">
        <v>70</v>
      </c>
      <c r="D12" s="93"/>
      <c r="E12" s="93"/>
      <c r="F12" s="93">
        <f t="shared" si="0"/>
        <v>0</v>
      </c>
      <c r="G12" s="93"/>
      <c r="H12" s="93">
        <f t="shared" si="1"/>
        <v>0</v>
      </c>
    </row>
    <row r="13" spans="2:8" ht="15">
      <c r="B13" s="91">
        <f>1+B12</f>
        <v>3</v>
      </c>
      <c r="C13" s="92" t="s">
        <v>71</v>
      </c>
      <c r="D13" s="93">
        <v>3600</v>
      </c>
      <c r="E13" s="93"/>
      <c r="F13" s="93">
        <f t="shared" si="0"/>
        <v>3600</v>
      </c>
      <c r="G13" s="93"/>
      <c r="H13" s="93">
        <f t="shared" si="1"/>
        <v>3600</v>
      </c>
    </row>
    <row r="14" spans="2:8" ht="15">
      <c r="B14" s="91">
        <f>1+B13</f>
        <v>4</v>
      </c>
      <c r="C14" s="92" t="s">
        <v>72</v>
      </c>
      <c r="D14" s="93">
        <v>250000</v>
      </c>
      <c r="E14" s="93"/>
      <c r="F14" s="93">
        <f t="shared" si="0"/>
        <v>250000</v>
      </c>
      <c r="G14" s="93">
        <v>7000</v>
      </c>
      <c r="H14" s="93">
        <f t="shared" si="1"/>
        <v>257000</v>
      </c>
    </row>
    <row r="15" spans="2:8" ht="15">
      <c r="B15" s="91">
        <f>1+B14</f>
        <v>5</v>
      </c>
      <c r="C15" s="92" t="s">
        <v>73</v>
      </c>
      <c r="D15" s="93">
        <v>25000</v>
      </c>
      <c r="E15" s="93"/>
      <c r="F15" s="93">
        <f t="shared" si="0"/>
        <v>25000</v>
      </c>
      <c r="G15" s="93"/>
      <c r="H15" s="93">
        <f t="shared" si="1"/>
        <v>25000</v>
      </c>
    </row>
    <row r="16" spans="2:10" ht="15">
      <c r="B16" s="96">
        <f>1+B15</f>
        <v>6</v>
      </c>
      <c r="C16" s="39" t="s">
        <v>74</v>
      </c>
      <c r="D16" s="97">
        <v>0</v>
      </c>
      <c r="E16" s="97"/>
      <c r="F16" s="93">
        <f t="shared" si="0"/>
        <v>0</v>
      </c>
      <c r="G16" s="97"/>
      <c r="H16" s="93">
        <f t="shared" si="1"/>
        <v>0</v>
      </c>
      <c r="I16" s="94"/>
      <c r="J16" s="94"/>
    </row>
    <row r="17" spans="2:10" ht="26.25" customHeight="1">
      <c r="B17" s="98"/>
      <c r="C17" s="99" t="s">
        <v>75</v>
      </c>
      <c r="D17" s="100">
        <f>SUM(D6-D10)</f>
        <v>-278600</v>
      </c>
      <c r="E17" s="100">
        <f>SUM(E6-E10)</f>
        <v>0</v>
      </c>
      <c r="F17" s="100">
        <f>SUM(F6-F10)</f>
        <v>-278600</v>
      </c>
      <c r="G17" s="100">
        <f>SUM(G6-G10)</f>
        <v>-7000</v>
      </c>
      <c r="H17" s="100">
        <f>SUM(H6-H10)</f>
        <v>-285600</v>
      </c>
      <c r="I17" s="94"/>
      <c r="J17" s="94"/>
    </row>
    <row r="18" spans="2:10" ht="15">
      <c r="B18" s="83"/>
      <c r="C18" s="101"/>
      <c r="D18" s="45"/>
      <c r="E18" s="94"/>
      <c r="F18" s="94"/>
      <c r="G18" s="94"/>
      <c r="H18" s="94"/>
      <c r="I18" s="94"/>
      <c r="J18" s="94"/>
    </row>
    <row r="19" spans="2:10" ht="15.75">
      <c r="B19" s="102"/>
      <c r="C19" s="83"/>
      <c r="D19" s="45"/>
      <c r="E19" s="94"/>
      <c r="F19" s="94"/>
      <c r="G19" s="94"/>
      <c r="H19" s="94"/>
      <c r="I19" s="94"/>
      <c r="J19" s="94"/>
    </row>
    <row r="20" spans="2:4" ht="15.75">
      <c r="B20" s="102"/>
      <c r="C20" s="83"/>
      <c r="D20" s="45"/>
    </row>
    <row r="21" spans="2:4" ht="15.75">
      <c r="B21" s="102"/>
      <c r="C21" s="83"/>
      <c r="D21" s="45"/>
    </row>
    <row r="22" spans="2:4" ht="15.75">
      <c r="B22" s="102"/>
      <c r="C22" s="83"/>
      <c r="D22" s="45"/>
    </row>
  </sheetData>
  <sheetProtection/>
  <mergeCells count="6">
    <mergeCell ref="B3:C5"/>
    <mergeCell ref="D4:D5"/>
    <mergeCell ref="E4:E5"/>
    <mergeCell ref="F4:F5"/>
    <mergeCell ref="G4:G5"/>
    <mergeCell ref="H4:H5"/>
  </mergeCells>
  <printOptions/>
  <pageMargins left="0.7875" right="0.7875" top="0.7875" bottom="0.7875" header="0.5118055555555556" footer="0.5118055555555556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zoomScale="124" zoomScaleNormal="124" zoomScalePageLayoutView="0" workbookViewId="0" topLeftCell="A7">
      <selection activeCell="N10" sqref="N10"/>
    </sheetView>
  </sheetViews>
  <sheetFormatPr defaultColWidth="11.57421875" defaultRowHeight="12.75"/>
  <cols>
    <col min="1" max="1" width="4.28125" style="0" customWidth="1"/>
    <col min="2" max="2" width="3.28125" style="0" customWidth="1"/>
    <col min="3" max="3" width="8.57421875" style="0" customWidth="1"/>
    <col min="4" max="4" width="7.7109375" style="103" customWidth="1"/>
    <col min="5" max="5" width="39.8515625" style="0" customWidth="1"/>
    <col min="6" max="6" width="10.140625" style="104" customWidth="1"/>
    <col min="7" max="7" width="10.421875" style="104" customWidth="1"/>
    <col min="8" max="8" width="10.57421875" style="104" customWidth="1"/>
    <col min="9" max="9" width="11.00390625" style="0" customWidth="1"/>
    <col min="10" max="10" width="11.28125" style="0" customWidth="1"/>
    <col min="11" max="12" width="0" style="0" hidden="1" customWidth="1"/>
  </cols>
  <sheetData>
    <row r="1" spans="1:8" ht="22.5" customHeight="1">
      <c r="A1" s="398" t="s">
        <v>76</v>
      </c>
      <c r="B1" s="398"/>
      <c r="C1" s="398"/>
      <c r="D1" s="398"/>
      <c r="E1" s="398"/>
      <c r="F1" s="398"/>
      <c r="G1"/>
      <c r="H1"/>
    </row>
    <row r="2" spans="1:8" ht="12.75">
      <c r="A2" s="105"/>
      <c r="B2" s="105"/>
      <c r="C2" s="105"/>
      <c r="D2" s="106"/>
      <c r="E2" s="105"/>
      <c r="F2" s="107"/>
      <c r="G2" s="107"/>
      <c r="H2" s="107"/>
    </row>
    <row r="3" spans="1:10" ht="12.75" customHeight="1">
      <c r="A3" s="399" t="s">
        <v>77</v>
      </c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4.5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6.25" customHeight="1">
      <c r="A7" s="108"/>
      <c r="B7" s="394" t="s">
        <v>82</v>
      </c>
      <c r="C7" s="394"/>
      <c r="D7" s="394"/>
      <c r="E7" s="394"/>
      <c r="F7" s="109">
        <f>F8+F18+F29</f>
        <v>89400</v>
      </c>
      <c r="G7" s="109">
        <f>G8+G18+G29</f>
        <v>0</v>
      </c>
      <c r="H7" s="109">
        <f>H8+H18+H29</f>
        <v>89400</v>
      </c>
      <c r="I7" s="109">
        <f>I8+I18+I29</f>
        <v>16800</v>
      </c>
      <c r="J7" s="109">
        <f>J8+J18+J29</f>
        <v>106200</v>
      </c>
    </row>
    <row r="8" spans="1:10" ht="12.75">
      <c r="A8" s="110" t="s">
        <v>83</v>
      </c>
      <c r="B8" s="111" t="s">
        <v>84</v>
      </c>
      <c r="C8" s="395" t="s">
        <v>85</v>
      </c>
      <c r="D8" s="395"/>
      <c r="E8" s="395"/>
      <c r="F8" s="112">
        <f>SUM(F9)</f>
        <v>31800</v>
      </c>
      <c r="G8" s="112">
        <f>SUM(G9)</f>
        <v>0</v>
      </c>
      <c r="H8" s="112">
        <f>SUM(H9)</f>
        <v>31800</v>
      </c>
      <c r="I8" s="112">
        <f>SUM(I9)</f>
        <v>14800</v>
      </c>
      <c r="J8" s="112">
        <f>SUM(J9)</f>
        <v>46600</v>
      </c>
    </row>
    <row r="9" spans="1:10" ht="12.75">
      <c r="A9" s="110" t="s">
        <v>86</v>
      </c>
      <c r="B9" s="113"/>
      <c r="C9" s="114" t="s">
        <v>87</v>
      </c>
      <c r="D9" s="396" t="s">
        <v>88</v>
      </c>
      <c r="E9" s="396"/>
      <c r="F9" s="116">
        <f>SUM(F10:F17)</f>
        <v>31800</v>
      </c>
      <c r="G9" s="116">
        <f>SUM(G10:G17)</f>
        <v>0</v>
      </c>
      <c r="H9" s="116">
        <f>SUM(H10:H17)</f>
        <v>31800</v>
      </c>
      <c r="I9" s="116">
        <f>SUM(I10:I17)</f>
        <v>14800</v>
      </c>
      <c r="J9" s="116">
        <f>SUM(J10:J17)</f>
        <v>46600</v>
      </c>
    </row>
    <row r="10" spans="1:12" ht="12.75">
      <c r="A10" s="110" t="s">
        <v>89</v>
      </c>
      <c r="B10" s="113"/>
      <c r="C10" s="117" t="s">
        <v>2</v>
      </c>
      <c r="D10" s="118">
        <v>611</v>
      </c>
      <c r="E10" s="119" t="s">
        <v>90</v>
      </c>
      <c r="F10" s="120">
        <v>20000</v>
      </c>
      <c r="G10" s="120"/>
      <c r="H10" s="120">
        <f>F10+G10</f>
        <v>20000</v>
      </c>
      <c r="I10" s="120">
        <v>11800</v>
      </c>
      <c r="J10" s="120">
        <f>H10+I10</f>
        <v>31800</v>
      </c>
      <c r="K10" s="94"/>
      <c r="L10" s="94"/>
    </row>
    <row r="11" spans="1:12" ht="12.75">
      <c r="A11" s="110" t="s">
        <v>91</v>
      </c>
      <c r="B11" s="113"/>
      <c r="C11" s="117" t="s">
        <v>2</v>
      </c>
      <c r="D11" s="118">
        <v>612001</v>
      </c>
      <c r="E11" s="119" t="s">
        <v>92</v>
      </c>
      <c r="F11" s="121">
        <v>1300</v>
      </c>
      <c r="G11" s="121"/>
      <c r="H11" s="120">
        <f aca="true" t="shared" si="0" ref="H11:H17">F11+G11</f>
        <v>1300</v>
      </c>
      <c r="I11" s="121"/>
      <c r="J11" s="120">
        <f aca="true" t="shared" si="1" ref="J11:J17">H11+I11</f>
        <v>1300</v>
      </c>
      <c r="K11" s="94"/>
      <c r="L11" s="94"/>
    </row>
    <row r="12" spans="1:12" ht="12.75">
      <c r="A12" s="110" t="s">
        <v>93</v>
      </c>
      <c r="B12" s="113"/>
      <c r="C12" s="117" t="s">
        <v>2</v>
      </c>
      <c r="D12" s="118">
        <v>614</v>
      </c>
      <c r="E12" s="119" t="s">
        <v>94</v>
      </c>
      <c r="F12" s="121"/>
      <c r="G12" s="121"/>
      <c r="H12" s="120">
        <f t="shared" si="0"/>
        <v>0</v>
      </c>
      <c r="I12" s="121"/>
      <c r="J12" s="120">
        <f t="shared" si="1"/>
        <v>0</v>
      </c>
      <c r="K12" s="94"/>
      <c r="L12" s="94"/>
    </row>
    <row r="13" spans="1:10" ht="12.75">
      <c r="A13" s="110" t="s">
        <v>95</v>
      </c>
      <c r="B13" s="113"/>
      <c r="C13" s="117" t="s">
        <v>2</v>
      </c>
      <c r="D13" s="118">
        <v>620</v>
      </c>
      <c r="E13" s="119" t="s">
        <v>96</v>
      </c>
      <c r="F13" s="121">
        <v>6600</v>
      </c>
      <c r="G13" s="121"/>
      <c r="H13" s="120">
        <f t="shared" si="0"/>
        <v>6600</v>
      </c>
      <c r="I13" s="121">
        <v>2000</v>
      </c>
      <c r="J13" s="120">
        <f t="shared" si="1"/>
        <v>8600</v>
      </c>
    </row>
    <row r="14" spans="1:10" ht="12.75">
      <c r="A14" s="110" t="s">
        <v>97</v>
      </c>
      <c r="B14" s="113"/>
      <c r="C14" s="117" t="s">
        <v>2</v>
      </c>
      <c r="D14" s="118">
        <v>637016</v>
      </c>
      <c r="E14" s="119" t="s">
        <v>98</v>
      </c>
      <c r="F14" s="121">
        <v>400</v>
      </c>
      <c r="G14" s="121"/>
      <c r="H14" s="120">
        <f t="shared" si="0"/>
        <v>400</v>
      </c>
      <c r="I14" s="121"/>
      <c r="J14" s="120">
        <f t="shared" si="1"/>
        <v>400</v>
      </c>
    </row>
    <row r="15" spans="1:10" ht="12.75">
      <c r="A15" s="110" t="s">
        <v>99</v>
      </c>
      <c r="B15" s="113"/>
      <c r="C15" s="117" t="s">
        <v>2</v>
      </c>
      <c r="D15" s="118">
        <v>642015</v>
      </c>
      <c r="E15" s="119" t="s">
        <v>100</v>
      </c>
      <c r="F15" s="121">
        <v>500</v>
      </c>
      <c r="G15" s="121"/>
      <c r="H15" s="120">
        <f t="shared" si="0"/>
        <v>500</v>
      </c>
      <c r="I15" s="121"/>
      <c r="J15" s="120">
        <f t="shared" si="1"/>
        <v>500</v>
      </c>
    </row>
    <row r="16" spans="1:10" ht="12.75">
      <c r="A16" s="110" t="s">
        <v>101</v>
      </c>
      <c r="B16" s="113"/>
      <c r="C16" s="117" t="s">
        <v>2</v>
      </c>
      <c r="D16" s="118">
        <v>637014</v>
      </c>
      <c r="E16" s="119" t="s">
        <v>102</v>
      </c>
      <c r="F16" s="121">
        <v>1000</v>
      </c>
      <c r="G16" s="121"/>
      <c r="H16" s="120">
        <f t="shared" si="0"/>
        <v>1000</v>
      </c>
      <c r="I16" s="121">
        <v>1000</v>
      </c>
      <c r="J16" s="120">
        <f t="shared" si="1"/>
        <v>2000</v>
      </c>
    </row>
    <row r="17" spans="1:10" ht="12.75">
      <c r="A17" s="110" t="s">
        <v>103</v>
      </c>
      <c r="B17" s="113"/>
      <c r="C17" s="117" t="s">
        <v>2</v>
      </c>
      <c r="D17" s="118">
        <v>633006</v>
      </c>
      <c r="E17" s="119" t="s">
        <v>104</v>
      </c>
      <c r="F17" s="121">
        <v>2000</v>
      </c>
      <c r="G17" s="121"/>
      <c r="H17" s="120">
        <f t="shared" si="0"/>
        <v>2000</v>
      </c>
      <c r="I17" s="121"/>
      <c r="J17" s="120">
        <f t="shared" si="1"/>
        <v>2000</v>
      </c>
    </row>
    <row r="18" spans="1:10" ht="12.75">
      <c r="A18" s="110" t="s">
        <v>105</v>
      </c>
      <c r="B18" s="122" t="s">
        <v>106</v>
      </c>
      <c r="C18" s="397" t="s">
        <v>107</v>
      </c>
      <c r="D18" s="397"/>
      <c r="E18" s="397"/>
      <c r="F18" s="123">
        <f>SUM(F19)</f>
        <v>45500</v>
      </c>
      <c r="G18" s="123">
        <f>SUM(G19)</f>
        <v>0</v>
      </c>
      <c r="H18" s="123">
        <f>SUM(H19)</f>
        <v>45500</v>
      </c>
      <c r="I18" s="123">
        <f>SUM(I19)</f>
        <v>2000</v>
      </c>
      <c r="J18" s="123">
        <f>SUM(J19)</f>
        <v>47500</v>
      </c>
    </row>
    <row r="19" spans="1:10" ht="12.75" customHeight="1">
      <c r="A19" s="110" t="s">
        <v>108</v>
      </c>
      <c r="B19" s="113"/>
      <c r="C19" s="114" t="s">
        <v>109</v>
      </c>
      <c r="D19" s="396" t="s">
        <v>110</v>
      </c>
      <c r="E19" s="396"/>
      <c r="F19" s="124">
        <f>SUM(F20:F28)</f>
        <v>45500</v>
      </c>
      <c r="G19" s="124">
        <f>SUM(G20:G28)</f>
        <v>0</v>
      </c>
      <c r="H19" s="124">
        <f>SUM(H20:H28)</f>
        <v>45500</v>
      </c>
      <c r="I19" s="124">
        <f>SUM(I20:I28)</f>
        <v>2000</v>
      </c>
      <c r="J19" s="124">
        <f>SUM(J20:J28)</f>
        <v>47500</v>
      </c>
    </row>
    <row r="20" spans="1:10" ht="12.75">
      <c r="A20" s="110" t="s">
        <v>111</v>
      </c>
      <c r="B20" s="125"/>
      <c r="C20" s="126">
        <v>41</v>
      </c>
      <c r="D20" s="127">
        <v>635002</v>
      </c>
      <c r="E20" s="128" t="s">
        <v>112</v>
      </c>
      <c r="F20" s="121">
        <v>2000</v>
      </c>
      <c r="G20" s="121"/>
      <c r="H20" s="121">
        <f>F20+G20</f>
        <v>2000</v>
      </c>
      <c r="I20" s="121"/>
      <c r="J20" s="121">
        <f>H20+I20</f>
        <v>2000</v>
      </c>
    </row>
    <row r="21" spans="1:10" ht="12.75">
      <c r="A21" s="110" t="s">
        <v>113</v>
      </c>
      <c r="B21" s="125"/>
      <c r="C21" s="126">
        <v>41</v>
      </c>
      <c r="D21" s="127">
        <v>633002</v>
      </c>
      <c r="E21" s="128" t="s">
        <v>114</v>
      </c>
      <c r="F21" s="121">
        <v>2000</v>
      </c>
      <c r="G21" s="121"/>
      <c r="H21" s="121">
        <f aca="true" t="shared" si="2" ref="H21:H28">F21+G21</f>
        <v>2000</v>
      </c>
      <c r="I21" s="121"/>
      <c r="J21" s="121">
        <f aca="true" t="shared" si="3" ref="J21:J28">H21+I21</f>
        <v>2000</v>
      </c>
    </row>
    <row r="22" spans="1:12" s="130" customFormat="1" ht="12.75">
      <c r="A22" s="110" t="s">
        <v>115</v>
      </c>
      <c r="B22" s="125"/>
      <c r="C22" s="126">
        <v>41</v>
      </c>
      <c r="D22" s="127">
        <v>637005</v>
      </c>
      <c r="E22" s="128" t="s">
        <v>116</v>
      </c>
      <c r="F22" s="129">
        <v>18000</v>
      </c>
      <c r="G22" s="129"/>
      <c r="H22" s="121">
        <f t="shared" si="2"/>
        <v>18000</v>
      </c>
      <c r="I22" s="129"/>
      <c r="J22" s="121">
        <f t="shared" si="3"/>
        <v>18000</v>
      </c>
      <c r="K22" s="94"/>
      <c r="L22" s="94"/>
    </row>
    <row r="23" spans="1:12" s="130" customFormat="1" ht="12.75">
      <c r="A23" s="110" t="s">
        <v>117</v>
      </c>
      <c r="B23" s="125"/>
      <c r="C23" s="126">
        <v>41</v>
      </c>
      <c r="D23" s="127">
        <v>637005</v>
      </c>
      <c r="E23" s="128" t="s">
        <v>118</v>
      </c>
      <c r="F23" s="129">
        <v>1000</v>
      </c>
      <c r="G23" s="129"/>
      <c r="H23" s="121">
        <f t="shared" si="2"/>
        <v>1000</v>
      </c>
      <c r="I23" s="129">
        <v>2500</v>
      </c>
      <c r="J23" s="121">
        <f t="shared" si="3"/>
        <v>3500</v>
      </c>
      <c r="K23" s="94"/>
      <c r="L23" s="94"/>
    </row>
    <row r="24" spans="1:12" ht="12.75">
      <c r="A24" s="110" t="s">
        <v>119</v>
      </c>
      <c r="B24" s="113"/>
      <c r="C24" s="131">
        <v>41</v>
      </c>
      <c r="D24" s="118">
        <v>637005</v>
      </c>
      <c r="E24" s="119" t="s">
        <v>120</v>
      </c>
      <c r="F24" s="121">
        <v>2000</v>
      </c>
      <c r="G24" s="121"/>
      <c r="H24" s="121">
        <f t="shared" si="2"/>
        <v>2000</v>
      </c>
      <c r="I24" s="121">
        <v>-1000</v>
      </c>
      <c r="J24" s="121">
        <f t="shared" si="3"/>
        <v>1000</v>
      </c>
      <c r="K24" s="94"/>
      <c r="L24" s="94"/>
    </row>
    <row r="25" spans="1:12" ht="12.75">
      <c r="A25" s="110" t="s">
        <v>121</v>
      </c>
      <c r="B25" s="113"/>
      <c r="C25" s="131">
        <v>41</v>
      </c>
      <c r="D25" s="118">
        <v>637012</v>
      </c>
      <c r="E25" s="119" t="s">
        <v>122</v>
      </c>
      <c r="F25" s="121">
        <v>1000</v>
      </c>
      <c r="G25" s="121"/>
      <c r="H25" s="121">
        <f t="shared" si="2"/>
        <v>1000</v>
      </c>
      <c r="I25" s="121"/>
      <c r="J25" s="121">
        <f t="shared" si="3"/>
        <v>1000</v>
      </c>
      <c r="K25" s="94"/>
      <c r="L25" s="94"/>
    </row>
    <row r="26" spans="1:10" ht="12.75">
      <c r="A26" s="110" t="s">
        <v>123</v>
      </c>
      <c r="B26" s="113"/>
      <c r="C26" s="131">
        <v>41</v>
      </c>
      <c r="D26" s="118">
        <v>637005</v>
      </c>
      <c r="E26" s="119" t="s">
        <v>124</v>
      </c>
      <c r="F26" s="121">
        <v>9000</v>
      </c>
      <c r="G26" s="121"/>
      <c r="H26" s="121">
        <f t="shared" si="2"/>
        <v>9000</v>
      </c>
      <c r="I26" s="121"/>
      <c r="J26" s="121">
        <f t="shared" si="3"/>
        <v>9000</v>
      </c>
    </row>
    <row r="27" spans="1:10" ht="12.75">
      <c r="A27" s="110" t="s">
        <v>125</v>
      </c>
      <c r="B27" s="113"/>
      <c r="C27" s="131">
        <v>41</v>
      </c>
      <c r="D27" s="118">
        <v>633013</v>
      </c>
      <c r="E27" s="119" t="s">
        <v>126</v>
      </c>
      <c r="F27" s="121">
        <v>1000</v>
      </c>
      <c r="G27" s="121"/>
      <c r="H27" s="121">
        <f t="shared" si="2"/>
        <v>1000</v>
      </c>
      <c r="I27" s="121">
        <v>500</v>
      </c>
      <c r="J27" s="121">
        <f t="shared" si="3"/>
        <v>1500</v>
      </c>
    </row>
    <row r="28" spans="1:10" ht="12.75">
      <c r="A28" s="110" t="s">
        <v>127</v>
      </c>
      <c r="B28" s="132"/>
      <c r="C28" s="133">
        <v>41</v>
      </c>
      <c r="D28" s="134">
        <v>637005</v>
      </c>
      <c r="E28" s="135" t="s">
        <v>128</v>
      </c>
      <c r="F28" s="121">
        <v>9500</v>
      </c>
      <c r="G28" s="121"/>
      <c r="H28" s="121">
        <f t="shared" si="2"/>
        <v>9500</v>
      </c>
      <c r="I28" s="121"/>
      <c r="J28" s="121">
        <f t="shared" si="3"/>
        <v>9500</v>
      </c>
    </row>
    <row r="29" spans="1:10" ht="12.75">
      <c r="A29" s="110" t="s">
        <v>129</v>
      </c>
      <c r="B29" s="136" t="s">
        <v>106</v>
      </c>
      <c r="C29" s="391" t="s">
        <v>107</v>
      </c>
      <c r="D29" s="391"/>
      <c r="E29" s="391"/>
      <c r="F29" s="137">
        <f>SUM(F30)</f>
        <v>12100</v>
      </c>
      <c r="G29" s="137">
        <f>SUM(G30)</f>
        <v>0</v>
      </c>
      <c r="H29" s="137">
        <f>SUM(H30)</f>
        <v>12100</v>
      </c>
      <c r="I29" s="137">
        <f>SUM(I30)</f>
        <v>0</v>
      </c>
      <c r="J29" s="137">
        <f>SUM(J30)</f>
        <v>12100</v>
      </c>
    </row>
    <row r="30" spans="1:10" ht="12.75">
      <c r="A30" s="110" t="s">
        <v>130</v>
      </c>
      <c r="B30" s="138"/>
      <c r="C30" s="139" t="s">
        <v>109</v>
      </c>
      <c r="D30" s="392" t="s">
        <v>131</v>
      </c>
      <c r="E30" s="392"/>
      <c r="F30" s="124">
        <f>SUM(F31:F35)</f>
        <v>12100</v>
      </c>
      <c r="G30" s="124">
        <f>SUM(G31:G35)</f>
        <v>0</v>
      </c>
      <c r="H30" s="124">
        <f>SUM(H31:H35)</f>
        <v>12100</v>
      </c>
      <c r="I30" s="124">
        <f>SUM(I31:I35)</f>
        <v>0</v>
      </c>
      <c r="J30" s="124">
        <f>SUM(J31:J35)</f>
        <v>12100</v>
      </c>
    </row>
    <row r="31" spans="1:10" ht="12.75">
      <c r="A31" s="110" t="s">
        <v>132</v>
      </c>
      <c r="B31" s="140"/>
      <c r="C31" s="140">
        <v>41</v>
      </c>
      <c r="D31" s="141">
        <v>611</v>
      </c>
      <c r="E31" s="128" t="s">
        <v>90</v>
      </c>
      <c r="F31" s="121">
        <v>7600</v>
      </c>
      <c r="G31" s="121"/>
      <c r="H31" s="121">
        <f>F31+G31</f>
        <v>7600</v>
      </c>
      <c r="I31" s="121"/>
      <c r="J31" s="121">
        <f>H31+I31</f>
        <v>7600</v>
      </c>
    </row>
    <row r="32" spans="1:10" ht="12.75">
      <c r="A32" s="110" t="s">
        <v>133</v>
      </c>
      <c r="B32" s="140"/>
      <c r="C32" s="140">
        <v>41</v>
      </c>
      <c r="D32" s="141">
        <v>620</v>
      </c>
      <c r="E32" s="128" t="s">
        <v>96</v>
      </c>
      <c r="F32" s="121">
        <v>2800</v>
      </c>
      <c r="G32" s="121"/>
      <c r="H32" s="121">
        <f>F32+G32</f>
        <v>2800</v>
      </c>
      <c r="I32" s="121"/>
      <c r="J32" s="121">
        <f>H32+I32</f>
        <v>2800</v>
      </c>
    </row>
    <row r="33" spans="1:10" ht="12.75">
      <c r="A33" s="110" t="s">
        <v>134</v>
      </c>
      <c r="B33" s="140"/>
      <c r="C33" s="140">
        <v>41</v>
      </c>
      <c r="D33" s="141">
        <v>637014</v>
      </c>
      <c r="E33" s="128" t="s">
        <v>102</v>
      </c>
      <c r="F33" s="121">
        <v>400</v>
      </c>
      <c r="G33" s="121"/>
      <c r="H33" s="121">
        <f>F33+G33</f>
        <v>400</v>
      </c>
      <c r="I33" s="121"/>
      <c r="J33" s="121">
        <f>H33+I33</f>
        <v>400</v>
      </c>
    </row>
    <row r="34" spans="1:10" ht="12.75">
      <c r="A34" s="110" t="s">
        <v>135</v>
      </c>
      <c r="B34" s="140"/>
      <c r="C34" s="140">
        <v>41</v>
      </c>
      <c r="D34" s="142">
        <v>633006</v>
      </c>
      <c r="E34" s="128" t="s">
        <v>136</v>
      </c>
      <c r="F34" s="121"/>
      <c r="G34" s="121"/>
      <c r="H34" s="121">
        <f>F34+G34</f>
        <v>0</v>
      </c>
      <c r="I34" s="121"/>
      <c r="J34" s="121">
        <f>H34+I34</f>
        <v>0</v>
      </c>
    </row>
    <row r="35" spans="1:10" ht="12.75">
      <c r="A35" s="110" t="s">
        <v>137</v>
      </c>
      <c r="B35" s="140"/>
      <c r="C35" s="140">
        <v>41</v>
      </c>
      <c r="D35" s="142">
        <v>637004</v>
      </c>
      <c r="E35" s="128" t="s">
        <v>138</v>
      </c>
      <c r="F35" s="121">
        <v>1300</v>
      </c>
      <c r="G35" s="121"/>
      <c r="H35" s="121">
        <f>F35+G35</f>
        <v>1300</v>
      </c>
      <c r="I35" s="121"/>
      <c r="J35" s="121">
        <f>H35+I35</f>
        <v>1300</v>
      </c>
    </row>
    <row r="36" spans="1:8" ht="12.75">
      <c r="A36" s="143"/>
      <c r="B36" s="143"/>
      <c r="C36" s="143"/>
      <c r="D36" s="144"/>
      <c r="E36" s="143"/>
      <c r="F36" s="107"/>
      <c r="G36" s="107"/>
      <c r="H36" s="107"/>
    </row>
    <row r="37" spans="1:8" ht="12.75">
      <c r="A37" s="143"/>
      <c r="B37" s="143"/>
      <c r="C37" s="143"/>
      <c r="D37" s="144"/>
      <c r="E37" s="143"/>
      <c r="F37" s="107"/>
      <c r="G37" s="107"/>
      <c r="H37" s="107"/>
    </row>
    <row r="38" spans="1:8" ht="12.75">
      <c r="A38" s="143"/>
      <c r="B38" s="143"/>
      <c r="C38" s="143"/>
      <c r="D38" s="144"/>
      <c r="E38" s="143"/>
      <c r="F38" s="107"/>
      <c r="G38" s="107"/>
      <c r="H38" s="107"/>
    </row>
    <row r="39" spans="1:8" ht="12.75">
      <c r="A39" s="143"/>
      <c r="B39" s="143"/>
      <c r="C39" s="143"/>
      <c r="D39" s="144"/>
      <c r="E39" s="143"/>
      <c r="F39" s="107"/>
      <c r="G39" s="107"/>
      <c r="H39" s="107"/>
    </row>
    <row r="40" spans="1:8" ht="12.75">
      <c r="A40" s="143"/>
      <c r="B40" s="143"/>
      <c r="C40" s="143"/>
      <c r="D40" s="144"/>
      <c r="E40" s="143"/>
      <c r="F40" s="107"/>
      <c r="G40" s="107"/>
      <c r="H40" s="107"/>
    </row>
    <row r="41" spans="1:8" ht="12.75">
      <c r="A41" s="143"/>
      <c r="B41" s="143"/>
      <c r="C41" s="143"/>
      <c r="D41" s="144"/>
      <c r="E41" s="143"/>
      <c r="F41" s="107"/>
      <c r="G41" s="107"/>
      <c r="H41" s="107"/>
    </row>
    <row r="42" spans="1:8" ht="12.75">
      <c r="A42" s="143"/>
      <c r="B42" s="143"/>
      <c r="C42" s="143"/>
      <c r="D42" s="144"/>
      <c r="E42" s="143"/>
      <c r="F42" s="107"/>
      <c r="G42" s="107"/>
      <c r="H42" s="107"/>
    </row>
    <row r="43" spans="1:8" ht="12.75">
      <c r="A43" s="143"/>
      <c r="B43" s="143"/>
      <c r="C43" s="143"/>
      <c r="D43" s="144"/>
      <c r="E43" s="143"/>
      <c r="F43" s="107"/>
      <c r="G43" s="107"/>
      <c r="H43" s="107"/>
    </row>
    <row r="44" spans="1:8" ht="12.75">
      <c r="A44" s="143"/>
      <c r="B44" s="143"/>
      <c r="C44" s="143"/>
      <c r="D44" s="144"/>
      <c r="E44" s="143"/>
      <c r="F44" s="107"/>
      <c r="G44" s="107"/>
      <c r="H44" s="107"/>
    </row>
    <row r="45" spans="1:8" ht="12.75">
      <c r="A45" s="143"/>
      <c r="B45" s="143"/>
      <c r="C45" s="143"/>
      <c r="D45" s="144"/>
      <c r="E45" s="143"/>
      <c r="F45" s="107"/>
      <c r="G45" s="107"/>
      <c r="H45" s="107"/>
    </row>
    <row r="46" spans="1:8" ht="12.75">
      <c r="A46" s="143"/>
      <c r="B46" s="143"/>
      <c r="C46" s="143"/>
      <c r="D46" s="144"/>
      <c r="E46" s="143"/>
      <c r="F46" s="107"/>
      <c r="G46" s="107"/>
      <c r="H46" s="107"/>
    </row>
    <row r="47" spans="1:8" ht="12.75">
      <c r="A47" s="143"/>
      <c r="B47" s="143"/>
      <c r="C47" s="143"/>
      <c r="D47" s="144"/>
      <c r="E47" s="143"/>
      <c r="F47" s="107"/>
      <c r="G47" s="107"/>
      <c r="H47" s="107"/>
    </row>
    <row r="48" spans="1:8" ht="12.75">
      <c r="A48" s="143"/>
      <c r="B48" s="143"/>
      <c r="C48" s="143"/>
      <c r="D48" s="144"/>
      <c r="E48" s="143"/>
      <c r="F48" s="107"/>
      <c r="G48" s="107"/>
      <c r="H48" s="107"/>
    </row>
    <row r="49" spans="1:8" ht="12.75">
      <c r="A49" s="143"/>
      <c r="B49" s="143"/>
      <c r="C49" s="143"/>
      <c r="D49" s="144"/>
      <c r="E49" s="143"/>
      <c r="F49" s="107"/>
      <c r="G49" s="107"/>
      <c r="H49" s="107"/>
    </row>
    <row r="50" spans="1:8" ht="12.75">
      <c r="A50" s="143"/>
      <c r="B50" s="143"/>
      <c r="C50" s="143"/>
      <c r="D50" s="144"/>
      <c r="E50" s="143"/>
      <c r="F50" s="107"/>
      <c r="G50" s="107"/>
      <c r="H50" s="107"/>
    </row>
    <row r="51" spans="1:8" ht="12.75">
      <c r="A51" s="143"/>
      <c r="B51" s="143"/>
      <c r="C51" s="143"/>
      <c r="D51" s="144"/>
      <c r="E51" s="143"/>
      <c r="F51" s="107"/>
      <c r="G51" s="107"/>
      <c r="H51" s="107"/>
    </row>
    <row r="52" spans="1:8" ht="12.75">
      <c r="A52" s="143"/>
      <c r="B52" s="143"/>
      <c r="C52" s="143"/>
      <c r="D52" s="144"/>
      <c r="E52" s="143"/>
      <c r="F52" s="107"/>
      <c r="G52" s="107"/>
      <c r="H52" s="107"/>
    </row>
    <row r="53" spans="1:8" ht="12.75">
      <c r="A53" s="143"/>
      <c r="B53" s="143"/>
      <c r="C53" s="143"/>
      <c r="D53" s="144"/>
      <c r="E53" s="143"/>
      <c r="F53" s="107"/>
      <c r="G53" s="107"/>
      <c r="H53" s="107"/>
    </row>
    <row r="54" spans="1:8" ht="12.75">
      <c r="A54" s="143"/>
      <c r="B54" s="143"/>
      <c r="C54" s="143"/>
      <c r="D54" s="144"/>
      <c r="E54" s="143"/>
      <c r="F54" s="107"/>
      <c r="G54" s="107"/>
      <c r="H54" s="107"/>
    </row>
    <row r="55" spans="1:8" ht="12.75">
      <c r="A55" s="143"/>
      <c r="B55" s="143"/>
      <c r="C55" s="143"/>
      <c r="D55" s="144"/>
      <c r="E55" s="143"/>
      <c r="F55" s="107"/>
      <c r="G55" s="107"/>
      <c r="H55" s="107"/>
    </row>
    <row r="56" spans="1:8" ht="12.75">
      <c r="A56" s="143"/>
      <c r="B56" s="143"/>
      <c r="C56" s="143"/>
      <c r="D56" s="144"/>
      <c r="E56" s="143"/>
      <c r="F56" s="107"/>
      <c r="G56" s="107"/>
      <c r="H56" s="107"/>
    </row>
    <row r="57" spans="1:8" ht="12.75">
      <c r="A57" s="143"/>
      <c r="B57" s="143"/>
      <c r="C57" s="143"/>
      <c r="D57" s="144"/>
      <c r="E57" s="143"/>
      <c r="F57" s="107"/>
      <c r="G57" s="107"/>
      <c r="H57" s="107"/>
    </row>
    <row r="58" spans="1:8" ht="12.75">
      <c r="A58" s="143"/>
      <c r="B58" s="143"/>
      <c r="C58" s="143"/>
      <c r="D58" s="144"/>
      <c r="E58" s="143"/>
      <c r="F58" s="107"/>
      <c r="G58" s="107"/>
      <c r="H58" s="107"/>
    </row>
    <row r="59" spans="1:8" ht="12.75">
      <c r="A59" s="143"/>
      <c r="B59" s="143"/>
      <c r="C59" s="143"/>
      <c r="D59" s="144"/>
      <c r="E59" s="143"/>
      <c r="F59" s="107"/>
      <c r="G59" s="107"/>
      <c r="H59" s="107"/>
    </row>
    <row r="60" spans="1:8" ht="12.75">
      <c r="A60" s="143"/>
      <c r="B60" s="143"/>
      <c r="C60" s="143"/>
      <c r="D60" s="144"/>
      <c r="E60" s="143"/>
      <c r="F60" s="107"/>
      <c r="G60" s="107"/>
      <c r="H60" s="107"/>
    </row>
    <row r="61" spans="1:8" ht="12.75">
      <c r="A61" s="143"/>
      <c r="B61" s="143"/>
      <c r="C61" s="143"/>
      <c r="D61" s="144"/>
      <c r="E61" s="143"/>
      <c r="F61" s="107"/>
      <c r="G61" s="107"/>
      <c r="H61" s="107"/>
    </row>
    <row r="62" spans="1:8" ht="12.75">
      <c r="A62" s="143"/>
      <c r="B62" s="143"/>
      <c r="C62" s="143"/>
      <c r="D62" s="144"/>
      <c r="E62" s="143"/>
      <c r="F62" s="107"/>
      <c r="G62" s="107"/>
      <c r="H62" s="107"/>
    </row>
    <row r="63" spans="1:8" ht="12.75">
      <c r="A63" s="143"/>
      <c r="B63" s="143"/>
      <c r="C63" s="143"/>
      <c r="D63" s="144"/>
      <c r="E63" s="143"/>
      <c r="F63" s="107"/>
      <c r="G63" s="107"/>
      <c r="H63" s="107"/>
    </row>
    <row r="64" spans="1:8" ht="12.75">
      <c r="A64" s="143"/>
      <c r="B64" s="143"/>
      <c r="C64" s="143"/>
      <c r="D64" s="144"/>
      <c r="E64" s="143"/>
      <c r="F64" s="107"/>
      <c r="G64" s="107"/>
      <c r="H64" s="107"/>
    </row>
    <row r="65" spans="1:8" ht="12.75">
      <c r="A65" s="143"/>
      <c r="B65" s="143"/>
      <c r="C65" s="143"/>
      <c r="D65" s="144"/>
      <c r="E65" s="143"/>
      <c r="F65" s="107"/>
      <c r="G65" s="107"/>
      <c r="H65" s="107"/>
    </row>
    <row r="66" spans="1:8" ht="12.75">
      <c r="A66" s="143"/>
      <c r="B66" s="143"/>
      <c r="C66" s="143"/>
      <c r="D66" s="144"/>
      <c r="E66" s="143"/>
      <c r="F66" s="107"/>
      <c r="G66" s="107"/>
      <c r="H66" s="107"/>
    </row>
    <row r="67" spans="1:8" ht="12.75">
      <c r="A67" s="143"/>
      <c r="B67" s="143"/>
      <c r="C67" s="143"/>
      <c r="D67" s="144"/>
      <c r="E67" s="143"/>
      <c r="F67" s="107"/>
      <c r="G67" s="107"/>
      <c r="H67" s="107"/>
    </row>
    <row r="68" spans="1:8" ht="12.75">
      <c r="A68" s="143"/>
      <c r="B68" s="143"/>
      <c r="C68" s="143"/>
      <c r="D68" s="144"/>
      <c r="E68" s="143"/>
      <c r="F68" s="107"/>
      <c r="G68" s="107"/>
      <c r="H68" s="107"/>
    </row>
    <row r="69" spans="1:8" ht="12.75">
      <c r="A69" s="143"/>
      <c r="B69" s="143"/>
      <c r="C69" s="143"/>
      <c r="D69" s="144"/>
      <c r="E69" s="143"/>
      <c r="F69" s="107"/>
      <c r="G69" s="107"/>
      <c r="H69" s="107"/>
    </row>
    <row r="70" spans="1:8" ht="12.75">
      <c r="A70" s="143"/>
      <c r="B70" s="143"/>
      <c r="C70" s="143"/>
      <c r="D70" s="144"/>
      <c r="E70" s="143"/>
      <c r="F70" s="107"/>
      <c r="G70" s="107"/>
      <c r="H70" s="107"/>
    </row>
    <row r="71" spans="1:8" ht="12.75">
      <c r="A71" s="143"/>
      <c r="B71" s="143"/>
      <c r="C71" s="143"/>
      <c r="D71" s="144"/>
      <c r="E71" s="143"/>
      <c r="F71" s="107"/>
      <c r="G71" s="107"/>
      <c r="H71" s="107"/>
    </row>
    <row r="72" spans="1:8" ht="12.75">
      <c r="A72" s="143"/>
      <c r="B72" s="143"/>
      <c r="C72" s="143"/>
      <c r="D72" s="144"/>
      <c r="E72" s="143"/>
      <c r="F72" s="107"/>
      <c r="G72" s="107"/>
      <c r="H72" s="107"/>
    </row>
    <row r="73" spans="1:8" ht="12.75">
      <c r="A73" s="143"/>
      <c r="B73" s="143"/>
      <c r="C73" s="143"/>
      <c r="D73" s="144"/>
      <c r="E73" s="143"/>
      <c r="F73" s="107"/>
      <c r="G73" s="107"/>
      <c r="H73" s="107"/>
    </row>
    <row r="74" spans="1:8" ht="12.75">
      <c r="A74" s="143"/>
      <c r="B74" s="143"/>
      <c r="C74" s="143"/>
      <c r="D74" s="144"/>
      <c r="E74" s="143"/>
      <c r="F74" s="107"/>
      <c r="G74" s="107"/>
      <c r="H74" s="107"/>
    </row>
    <row r="75" spans="1:8" ht="12.75">
      <c r="A75" s="143"/>
      <c r="B75" s="143"/>
      <c r="C75" s="143"/>
      <c r="D75" s="144"/>
      <c r="E75" s="143"/>
      <c r="F75" s="107"/>
      <c r="G75" s="107"/>
      <c r="H75" s="107"/>
    </row>
    <row r="76" spans="1:8" ht="12.75">
      <c r="A76" s="143"/>
      <c r="B76" s="143"/>
      <c r="C76" s="143"/>
      <c r="D76" s="144"/>
      <c r="E76" s="143"/>
      <c r="F76" s="107"/>
      <c r="G76" s="107"/>
      <c r="H76" s="107"/>
    </row>
    <row r="77" spans="1:8" ht="12.75">
      <c r="A77" s="143"/>
      <c r="B77" s="143"/>
      <c r="C77" s="143"/>
      <c r="D77" s="144"/>
      <c r="E77" s="143"/>
      <c r="F77" s="107"/>
      <c r="G77" s="107"/>
      <c r="H77" s="107"/>
    </row>
    <row r="78" spans="1:8" ht="12.75">
      <c r="A78" s="143"/>
      <c r="B78" s="143"/>
      <c r="C78" s="143"/>
      <c r="D78" s="144"/>
      <c r="E78" s="143"/>
      <c r="F78" s="107"/>
      <c r="G78" s="107"/>
      <c r="H78" s="107"/>
    </row>
    <row r="79" spans="1:8" ht="12.75">
      <c r="A79" s="143"/>
      <c r="B79" s="143"/>
      <c r="C79" s="143"/>
      <c r="D79" s="144"/>
      <c r="E79" s="143"/>
      <c r="F79" s="107"/>
      <c r="G79" s="107"/>
      <c r="H79" s="107"/>
    </row>
    <row r="80" spans="1:8" ht="12.75">
      <c r="A80" s="143"/>
      <c r="B80" s="143"/>
      <c r="C80" s="143"/>
      <c r="D80" s="144"/>
      <c r="E80" s="143"/>
      <c r="F80" s="107"/>
      <c r="G80" s="107"/>
      <c r="H80" s="107"/>
    </row>
    <row r="81" spans="1:8" ht="12.75">
      <c r="A81" s="143"/>
      <c r="B81" s="143"/>
      <c r="C81" s="143"/>
      <c r="D81" s="144"/>
      <c r="E81" s="143"/>
      <c r="F81" s="107"/>
      <c r="G81" s="107"/>
      <c r="H81" s="107"/>
    </row>
    <row r="82" spans="1:8" ht="12.75">
      <c r="A82" s="143"/>
      <c r="B82" s="143"/>
      <c r="C82" s="143"/>
      <c r="D82" s="144"/>
      <c r="E82" s="143"/>
      <c r="F82" s="107"/>
      <c r="G82" s="107"/>
      <c r="H82" s="107"/>
    </row>
    <row r="83" spans="1:8" ht="12.75">
      <c r="A83" s="143"/>
      <c r="B83" s="143"/>
      <c r="C83" s="143"/>
      <c r="D83" s="144"/>
      <c r="E83" s="143"/>
      <c r="F83" s="107"/>
      <c r="G83" s="107"/>
      <c r="H83" s="107"/>
    </row>
    <row r="84" spans="1:8" ht="12.75">
      <c r="A84" s="143"/>
      <c r="B84" s="143"/>
      <c r="C84" s="143"/>
      <c r="D84" s="144"/>
      <c r="E84" s="143"/>
      <c r="F84" s="107"/>
      <c r="G84" s="107"/>
      <c r="H84" s="107"/>
    </row>
    <row r="85" spans="1:8" ht="12.75">
      <c r="A85" s="143"/>
      <c r="B85" s="143"/>
      <c r="C85" s="143"/>
      <c r="D85" s="144"/>
      <c r="E85" s="143"/>
      <c r="F85" s="107"/>
      <c r="G85" s="107"/>
      <c r="H85" s="107"/>
    </row>
    <row r="86" spans="1:8" ht="12.75">
      <c r="A86" s="143"/>
      <c r="B86" s="143"/>
      <c r="C86" s="143"/>
      <c r="D86" s="144"/>
      <c r="E86" s="143"/>
      <c r="F86" s="107"/>
      <c r="G86" s="107"/>
      <c r="H86" s="107"/>
    </row>
    <row r="87" spans="1:8" ht="12.75">
      <c r="A87" s="143"/>
      <c r="B87" s="143"/>
      <c r="C87" s="143"/>
      <c r="D87" s="144"/>
      <c r="E87" s="143"/>
      <c r="F87" s="107"/>
      <c r="G87" s="107"/>
      <c r="H87" s="107"/>
    </row>
    <row r="88" spans="1:8" ht="12.75">
      <c r="A88" s="143"/>
      <c r="B88" s="143"/>
      <c r="C88" s="143"/>
      <c r="D88" s="144"/>
      <c r="E88" s="143"/>
      <c r="F88" s="107"/>
      <c r="G88" s="107"/>
      <c r="H88" s="107"/>
    </row>
    <row r="89" spans="1:8" ht="12.75">
      <c r="A89" s="143"/>
      <c r="B89" s="143"/>
      <c r="C89" s="143"/>
      <c r="D89" s="144"/>
      <c r="E89" s="143"/>
      <c r="F89" s="107"/>
      <c r="G89" s="107"/>
      <c r="H89" s="107"/>
    </row>
    <row r="90" spans="1:8" ht="12.75">
      <c r="A90" s="143"/>
      <c r="B90" s="143"/>
      <c r="C90" s="143"/>
      <c r="D90" s="144"/>
      <c r="E90" s="143"/>
      <c r="F90" s="107"/>
      <c r="G90" s="107"/>
      <c r="H90" s="107"/>
    </row>
    <row r="91" spans="1:8" ht="12.75">
      <c r="A91" s="143"/>
      <c r="B91" s="143"/>
      <c r="C91" s="143"/>
      <c r="D91" s="144"/>
      <c r="E91" s="143"/>
      <c r="F91" s="107"/>
      <c r="G91" s="107"/>
      <c r="H91" s="107"/>
    </row>
    <row r="92" spans="1:8" ht="12.75">
      <c r="A92" s="143"/>
      <c r="B92" s="143"/>
      <c r="C92" s="143"/>
      <c r="D92" s="144"/>
      <c r="E92" s="143"/>
      <c r="F92" s="107"/>
      <c r="G92" s="107"/>
      <c r="H92" s="107"/>
    </row>
    <row r="93" spans="1:8" ht="12.75">
      <c r="A93" s="143"/>
      <c r="B93" s="143"/>
      <c r="C93" s="143"/>
      <c r="D93" s="144"/>
      <c r="E93" s="143"/>
      <c r="F93" s="107"/>
      <c r="G93" s="107"/>
      <c r="H93" s="107"/>
    </row>
    <row r="94" spans="1:8" ht="12.75">
      <c r="A94" s="143"/>
      <c r="B94" s="143"/>
      <c r="C94" s="143"/>
      <c r="D94" s="144"/>
      <c r="E94" s="143"/>
      <c r="F94" s="107"/>
      <c r="G94" s="107"/>
      <c r="H94" s="107"/>
    </row>
    <row r="95" spans="1:8" ht="12.75">
      <c r="A95" s="143"/>
      <c r="B95" s="143"/>
      <c r="C95" s="143"/>
      <c r="D95" s="144"/>
      <c r="E95" s="143"/>
      <c r="F95" s="107"/>
      <c r="G95" s="107"/>
      <c r="H95" s="107"/>
    </row>
    <row r="96" spans="1:8" ht="12.75">
      <c r="A96" s="143"/>
      <c r="B96" s="143"/>
      <c r="C96" s="143"/>
      <c r="D96" s="144"/>
      <c r="E96" s="143"/>
      <c r="F96" s="107"/>
      <c r="G96" s="107"/>
      <c r="H96" s="107"/>
    </row>
    <row r="97" spans="1:8" ht="12.75">
      <c r="A97" s="143"/>
      <c r="B97" s="143"/>
      <c r="C97" s="143"/>
      <c r="D97" s="144"/>
      <c r="E97" s="143"/>
      <c r="F97" s="107"/>
      <c r="G97" s="107"/>
      <c r="H97" s="107"/>
    </row>
    <row r="98" spans="1:8" ht="12.75">
      <c r="A98" s="143"/>
      <c r="B98" s="143"/>
      <c r="C98" s="143"/>
      <c r="D98" s="144"/>
      <c r="E98" s="143"/>
      <c r="F98" s="107"/>
      <c r="G98" s="107"/>
      <c r="H98" s="107"/>
    </row>
    <row r="99" spans="1:8" ht="12.75">
      <c r="A99" s="143"/>
      <c r="B99" s="143"/>
      <c r="C99" s="143"/>
      <c r="D99" s="144"/>
      <c r="E99" s="143"/>
      <c r="F99" s="107"/>
      <c r="G99" s="107"/>
      <c r="H99" s="107"/>
    </row>
    <row r="100" spans="1:8" ht="12.75">
      <c r="A100" s="143"/>
      <c r="B100" s="143"/>
      <c r="C100" s="143"/>
      <c r="D100" s="144"/>
      <c r="E100" s="143"/>
      <c r="F100" s="107"/>
      <c r="G100" s="107"/>
      <c r="H100" s="107"/>
    </row>
    <row r="101" spans="1:8" ht="12.75">
      <c r="A101" s="143"/>
      <c r="B101" s="143"/>
      <c r="C101" s="143"/>
      <c r="D101" s="144"/>
      <c r="E101" s="143"/>
      <c r="F101" s="107"/>
      <c r="G101" s="107"/>
      <c r="H101" s="107"/>
    </row>
    <row r="102" spans="1:8" ht="12.75">
      <c r="A102" s="143"/>
      <c r="B102" s="143"/>
      <c r="C102" s="143"/>
      <c r="D102" s="144"/>
      <c r="E102" s="143"/>
      <c r="F102" s="107"/>
      <c r="G102" s="107"/>
      <c r="H102" s="107"/>
    </row>
    <row r="103" spans="1:8" ht="12.75">
      <c r="A103" s="143"/>
      <c r="B103" s="143"/>
      <c r="C103" s="143"/>
      <c r="D103" s="144"/>
      <c r="E103" s="143"/>
      <c r="F103" s="107"/>
      <c r="G103" s="107"/>
      <c r="H103" s="107"/>
    </row>
    <row r="104" spans="1:8" ht="12.75">
      <c r="A104" s="143"/>
      <c r="B104" s="143"/>
      <c r="C104" s="143"/>
      <c r="D104" s="144"/>
      <c r="E104" s="143"/>
      <c r="F104" s="107"/>
      <c r="G104" s="107"/>
      <c r="H104" s="107"/>
    </row>
    <row r="105" spans="1:8" ht="12.75">
      <c r="A105" s="143"/>
      <c r="B105" s="143"/>
      <c r="C105" s="143"/>
      <c r="D105" s="144"/>
      <c r="E105" s="143"/>
      <c r="F105" s="107"/>
      <c r="G105" s="107"/>
      <c r="H105" s="107"/>
    </row>
    <row r="106" spans="1:8" ht="12.75">
      <c r="A106" s="143"/>
      <c r="B106" s="143"/>
      <c r="C106" s="143"/>
      <c r="D106" s="144"/>
      <c r="E106" s="143"/>
      <c r="F106" s="107"/>
      <c r="G106" s="107"/>
      <c r="H106" s="107"/>
    </row>
    <row r="107" spans="1:8" ht="12.75">
      <c r="A107" s="143"/>
      <c r="B107" s="143"/>
      <c r="C107" s="143"/>
      <c r="D107" s="144"/>
      <c r="E107" s="143"/>
      <c r="F107" s="107"/>
      <c r="G107" s="107"/>
      <c r="H107" s="107"/>
    </row>
    <row r="108" spans="1:8" ht="12.75">
      <c r="A108" s="143"/>
      <c r="B108" s="143"/>
      <c r="C108" s="143"/>
      <c r="D108" s="144"/>
      <c r="E108" s="143"/>
      <c r="F108" s="107"/>
      <c r="G108" s="107"/>
      <c r="H108" s="107"/>
    </row>
    <row r="109" spans="1:8" ht="12.75">
      <c r="A109" s="143"/>
      <c r="B109" s="143"/>
      <c r="C109" s="143"/>
      <c r="D109" s="144"/>
      <c r="E109" s="143"/>
      <c r="F109" s="107"/>
      <c r="G109" s="107"/>
      <c r="H109" s="107"/>
    </row>
    <row r="110" spans="1:8" ht="12.75">
      <c r="A110" s="143"/>
      <c r="B110" s="143"/>
      <c r="C110" s="143"/>
      <c r="D110" s="144"/>
      <c r="E110" s="143"/>
      <c r="F110" s="107"/>
      <c r="G110" s="107"/>
      <c r="H110" s="107"/>
    </row>
    <row r="111" spans="1:8" ht="12.75">
      <c r="A111" s="143"/>
      <c r="B111" s="143"/>
      <c r="C111" s="143"/>
      <c r="D111" s="144"/>
      <c r="E111" s="143"/>
      <c r="F111" s="107"/>
      <c r="G111" s="107"/>
      <c r="H111" s="107"/>
    </row>
    <row r="112" spans="1:8" ht="12.75">
      <c r="A112" s="143"/>
      <c r="B112" s="143"/>
      <c r="C112" s="143"/>
      <c r="D112" s="144"/>
      <c r="E112" s="143"/>
      <c r="F112" s="107"/>
      <c r="G112" s="107"/>
      <c r="H112" s="107"/>
    </row>
    <row r="113" spans="1:8" ht="12.75">
      <c r="A113" s="143"/>
      <c r="B113" s="143"/>
      <c r="C113" s="143"/>
      <c r="D113" s="144"/>
      <c r="E113" s="143"/>
      <c r="F113" s="107"/>
      <c r="G113" s="107"/>
      <c r="H113" s="107"/>
    </row>
    <row r="114" spans="1:8" ht="12.75">
      <c r="A114" s="143"/>
      <c r="B114" s="143"/>
      <c r="C114" s="143"/>
      <c r="D114" s="144"/>
      <c r="E114" s="143"/>
      <c r="F114" s="107"/>
      <c r="G114" s="107"/>
      <c r="H114" s="107"/>
    </row>
    <row r="115" spans="1:8" ht="12.75">
      <c r="A115" s="143"/>
      <c r="B115" s="143"/>
      <c r="C115" s="143"/>
      <c r="D115" s="144"/>
      <c r="E115" s="143"/>
      <c r="F115" s="107"/>
      <c r="G115" s="107"/>
      <c r="H115" s="107"/>
    </row>
    <row r="116" spans="1:8" ht="12.75">
      <c r="A116" s="143"/>
      <c r="B116" s="143"/>
      <c r="C116" s="143"/>
      <c r="D116" s="144"/>
      <c r="E116" s="143"/>
      <c r="F116" s="107"/>
      <c r="G116" s="107"/>
      <c r="H116" s="107"/>
    </row>
    <row r="117" spans="1:8" ht="12.75">
      <c r="A117" s="143"/>
      <c r="B117" s="143"/>
      <c r="C117" s="143"/>
      <c r="D117" s="144"/>
      <c r="E117" s="143"/>
      <c r="F117" s="107"/>
      <c r="G117" s="107"/>
      <c r="H117" s="107"/>
    </row>
    <row r="118" spans="1:8" ht="12.75">
      <c r="A118" s="143"/>
      <c r="B118" s="143"/>
      <c r="C118" s="143"/>
      <c r="D118" s="144"/>
      <c r="E118" s="143"/>
      <c r="F118" s="107"/>
      <c r="G118" s="107"/>
      <c r="H118" s="107"/>
    </row>
    <row r="119" spans="1:8" ht="12.75">
      <c r="A119" s="143"/>
      <c r="B119" s="143"/>
      <c r="C119" s="143"/>
      <c r="D119" s="144"/>
      <c r="E119" s="143"/>
      <c r="F119" s="107"/>
      <c r="G119" s="107"/>
      <c r="H119" s="107"/>
    </row>
  </sheetData>
  <sheetProtection/>
  <mergeCells count="18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C29:E29"/>
    <mergeCell ref="D30:E30"/>
    <mergeCell ref="J5:J6"/>
    <mergeCell ref="B7:E7"/>
    <mergeCell ref="C8:E8"/>
    <mergeCell ref="D9:E9"/>
    <mergeCell ref="C18:E18"/>
    <mergeCell ref="D19:E19"/>
  </mergeCells>
  <printOptions horizontalCentered="1"/>
  <pageMargins left="0" right="0" top="0.39375" bottom="0" header="0.5118055555555556" footer="0.5118055555555556"/>
  <pageSetup fitToHeight="2" fitToWidth="1"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9"/>
  <sheetViews>
    <sheetView zoomScale="124" zoomScaleNormal="124" zoomScalePageLayoutView="0" workbookViewId="0" topLeftCell="A13">
      <selection activeCell="G1" sqref="G1"/>
    </sheetView>
  </sheetViews>
  <sheetFormatPr defaultColWidth="11.57421875" defaultRowHeight="12.75"/>
  <cols>
    <col min="1" max="1" width="4.28125" style="0" customWidth="1"/>
    <col min="2" max="2" width="6.28125" style="0" customWidth="1"/>
    <col min="3" max="3" width="8.28125" style="0" customWidth="1"/>
    <col min="4" max="4" width="7.140625" style="0" customWidth="1"/>
    <col min="5" max="5" width="36.00390625" style="0" customWidth="1"/>
    <col min="6" max="6" width="10.00390625" style="3" customWidth="1"/>
    <col min="7" max="7" width="10.421875" style="3" customWidth="1"/>
    <col min="8" max="8" width="11.28125" style="3" customWidth="1"/>
    <col min="9" max="9" width="11.00390625" style="0" customWidth="1"/>
    <col min="10" max="10" width="10.57421875" style="0" customWidth="1"/>
    <col min="11" max="13" width="13.28125" style="0" customWidth="1"/>
  </cols>
  <sheetData>
    <row r="1" spans="1:8" ht="20.25" customHeight="1">
      <c r="A1" s="409" t="s">
        <v>139</v>
      </c>
      <c r="B1" s="409"/>
      <c r="C1" s="409"/>
      <c r="D1" s="409"/>
      <c r="E1" s="409"/>
      <c r="F1" s="409"/>
      <c r="G1"/>
      <c r="H1"/>
    </row>
    <row r="2" spans="1:8" ht="12.75">
      <c r="A2" s="105"/>
      <c r="B2" s="105"/>
      <c r="C2" s="105"/>
      <c r="D2" s="105"/>
      <c r="E2" s="105"/>
      <c r="F2" s="145"/>
      <c r="G2" s="145"/>
      <c r="H2" s="145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9.75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3.25" customHeight="1">
      <c r="A7" s="108"/>
      <c r="B7" s="394" t="s">
        <v>140</v>
      </c>
      <c r="C7" s="394"/>
      <c r="D7" s="394"/>
      <c r="E7" s="394"/>
      <c r="F7" s="146">
        <f>F8</f>
        <v>94600</v>
      </c>
      <c r="G7" s="146">
        <f>G8</f>
        <v>0</v>
      </c>
      <c r="H7" s="146">
        <f>H8</f>
        <v>94600</v>
      </c>
      <c r="I7" s="146">
        <f>I8</f>
        <v>-77800</v>
      </c>
      <c r="J7" s="146">
        <f>J8</f>
        <v>16800</v>
      </c>
    </row>
    <row r="8" spans="1:10" ht="12.75">
      <c r="A8" s="110" t="s">
        <v>83</v>
      </c>
      <c r="B8" s="111" t="s">
        <v>141</v>
      </c>
      <c r="C8" s="407" t="s">
        <v>142</v>
      </c>
      <c r="D8" s="407"/>
      <c r="E8" s="407"/>
      <c r="F8" s="148">
        <f>SUM(F9+F16+F26+F32+F34+F37+F39)</f>
        <v>94600</v>
      </c>
      <c r="G8" s="148">
        <f>SUM(G9+G16+G26+G32+G34+G37+G39)</f>
        <v>0</v>
      </c>
      <c r="H8" s="148">
        <f>SUM(H9+H16+H26+H32+H34+H37+H39)</f>
        <v>94600</v>
      </c>
      <c r="I8" s="148">
        <f>SUM(I9+I16+I26+I32+I34+I37+I39)</f>
        <v>-77800</v>
      </c>
      <c r="J8" s="148">
        <f>SUM(J9+J16+J26+J32+J34+J37+J39)</f>
        <v>16800</v>
      </c>
    </row>
    <row r="9" spans="1:12" ht="12.75">
      <c r="A9" s="110" t="s">
        <v>86</v>
      </c>
      <c r="B9" s="113"/>
      <c r="C9" s="114" t="s">
        <v>143</v>
      </c>
      <c r="D9" s="408" t="s">
        <v>144</v>
      </c>
      <c r="E9" s="408"/>
      <c r="F9" s="116">
        <f>SUM(F10)</f>
        <v>2000</v>
      </c>
      <c r="G9" s="116">
        <f>SUM(G10)</f>
        <v>0</v>
      </c>
      <c r="H9" s="116">
        <f>SUM(H10)</f>
        <v>2000</v>
      </c>
      <c r="I9" s="116">
        <f>SUM(I10)</f>
        <v>0</v>
      </c>
      <c r="J9" s="116">
        <f>SUM(J10)</f>
        <v>2000</v>
      </c>
      <c r="K9" s="94"/>
      <c r="L9" s="94"/>
    </row>
    <row r="10" spans="1:12" ht="12.75">
      <c r="A10" s="110" t="s">
        <v>89</v>
      </c>
      <c r="B10" s="113"/>
      <c r="C10" s="117"/>
      <c r="D10" s="405" t="s">
        <v>145</v>
      </c>
      <c r="E10" s="405"/>
      <c r="F10" s="149">
        <f>SUM(F11:F15)</f>
        <v>2000</v>
      </c>
      <c r="G10" s="149">
        <f>SUM(G11:G15)</f>
        <v>0</v>
      </c>
      <c r="H10" s="149">
        <f>SUM(H11:H15)</f>
        <v>2000</v>
      </c>
      <c r="I10" s="149">
        <f>SUM(I11:I15)</f>
        <v>0</v>
      </c>
      <c r="J10" s="149">
        <f>SUM(J11:J15)</f>
        <v>2000</v>
      </c>
      <c r="K10" s="94"/>
      <c r="L10" s="94"/>
    </row>
    <row r="11" spans="1:10" ht="12.75">
      <c r="A11" s="110" t="s">
        <v>91</v>
      </c>
      <c r="B11" s="113"/>
      <c r="C11" s="131">
        <v>41</v>
      </c>
      <c r="D11" s="131">
        <v>632003</v>
      </c>
      <c r="E11" s="117" t="s">
        <v>146</v>
      </c>
      <c r="F11" s="121">
        <v>150</v>
      </c>
      <c r="G11" s="121"/>
      <c r="H11" s="121">
        <f>F11+G11</f>
        <v>150</v>
      </c>
      <c r="I11" s="121"/>
      <c r="J11" s="121">
        <f>H11+I11</f>
        <v>150</v>
      </c>
    </row>
    <row r="12" spans="1:10" ht="12.75">
      <c r="A12" s="110" t="s">
        <v>93</v>
      </c>
      <c r="B12" s="113"/>
      <c r="C12" s="131">
        <v>41</v>
      </c>
      <c r="D12" s="131">
        <v>633006</v>
      </c>
      <c r="E12" s="117" t="s">
        <v>104</v>
      </c>
      <c r="F12" s="121">
        <v>100</v>
      </c>
      <c r="G12" s="121"/>
      <c r="H12" s="121">
        <f>F12+G12</f>
        <v>100</v>
      </c>
      <c r="I12" s="121"/>
      <c r="J12" s="121">
        <f>H12+I12</f>
        <v>100</v>
      </c>
    </row>
    <row r="13" spans="1:10" ht="12.75">
      <c r="A13" s="110" t="s">
        <v>95</v>
      </c>
      <c r="B13" s="113"/>
      <c r="C13" s="131">
        <v>41</v>
      </c>
      <c r="D13" s="131">
        <v>634001</v>
      </c>
      <c r="E13" s="117" t="s">
        <v>147</v>
      </c>
      <c r="F13" s="121"/>
      <c r="G13" s="121"/>
      <c r="H13" s="121">
        <f>F13+G13</f>
        <v>0</v>
      </c>
      <c r="I13" s="121"/>
      <c r="J13" s="121">
        <f>H13+I13</f>
        <v>0</v>
      </c>
    </row>
    <row r="14" spans="1:10" ht="12.75">
      <c r="A14" s="110" t="s">
        <v>97</v>
      </c>
      <c r="B14" s="113"/>
      <c r="C14" s="131">
        <v>41</v>
      </c>
      <c r="D14" s="117" t="s">
        <v>148</v>
      </c>
      <c r="E14" s="117" t="s">
        <v>149</v>
      </c>
      <c r="F14" s="121">
        <v>250</v>
      </c>
      <c r="G14" s="121"/>
      <c r="H14" s="121">
        <f>F14+G14</f>
        <v>250</v>
      </c>
      <c r="I14" s="121"/>
      <c r="J14" s="121">
        <f>H14+I14</f>
        <v>250</v>
      </c>
    </row>
    <row r="15" spans="1:10" ht="12.75">
      <c r="A15" s="110" t="s">
        <v>99</v>
      </c>
      <c r="B15" s="113"/>
      <c r="C15" s="131">
        <v>41</v>
      </c>
      <c r="D15" s="131">
        <v>637027</v>
      </c>
      <c r="E15" s="117" t="s">
        <v>150</v>
      </c>
      <c r="F15" s="121">
        <v>1500</v>
      </c>
      <c r="G15" s="121"/>
      <c r="H15" s="121">
        <f>F15+G15</f>
        <v>1500</v>
      </c>
      <c r="I15" s="121"/>
      <c r="J15" s="121">
        <f>H15+I15</f>
        <v>1500</v>
      </c>
    </row>
    <row r="16" spans="1:10" ht="12.75">
      <c r="A16" s="110" t="s">
        <v>101</v>
      </c>
      <c r="B16" s="113"/>
      <c r="C16" s="114" t="s">
        <v>151</v>
      </c>
      <c r="D16" s="404" t="s">
        <v>152</v>
      </c>
      <c r="E16" s="404"/>
      <c r="F16" s="116">
        <f>SUM(F17+F23)</f>
        <v>9600</v>
      </c>
      <c r="G16" s="116">
        <f>SUM(G17+G23)</f>
        <v>0</v>
      </c>
      <c r="H16" s="116">
        <f>SUM(H17+H23)</f>
        <v>9600</v>
      </c>
      <c r="I16" s="116">
        <f>SUM(I17+I23)</f>
        <v>-500</v>
      </c>
      <c r="J16" s="116">
        <f>SUM(J17+J23)</f>
        <v>9100</v>
      </c>
    </row>
    <row r="17" spans="1:10" ht="12.75">
      <c r="A17" s="110" t="s">
        <v>103</v>
      </c>
      <c r="B17" s="113"/>
      <c r="C17" s="117"/>
      <c r="D17" s="405" t="s">
        <v>153</v>
      </c>
      <c r="E17" s="405"/>
      <c r="F17" s="149">
        <f>SUM(F18:F22)</f>
        <v>7600</v>
      </c>
      <c r="G17" s="149">
        <f>SUM(G18:G22)</f>
        <v>0</v>
      </c>
      <c r="H17" s="149">
        <f>SUM(H18:H22)</f>
        <v>7600</v>
      </c>
      <c r="I17" s="149">
        <f>SUM(I18:I22)</f>
        <v>0</v>
      </c>
      <c r="J17" s="149">
        <f>SUM(J18:J22)</f>
        <v>7600</v>
      </c>
    </row>
    <row r="18" spans="1:10" ht="12.75">
      <c r="A18" s="110" t="s">
        <v>154</v>
      </c>
      <c r="B18" s="113"/>
      <c r="C18" s="131">
        <v>41</v>
      </c>
      <c r="D18" s="118">
        <v>611</v>
      </c>
      <c r="E18" s="117" t="s">
        <v>90</v>
      </c>
      <c r="F18" s="121">
        <v>5000</v>
      </c>
      <c r="G18" s="121"/>
      <c r="H18" s="121">
        <f>F18+G18</f>
        <v>5000</v>
      </c>
      <c r="I18" s="121"/>
      <c r="J18" s="121">
        <f>H18+I18</f>
        <v>5000</v>
      </c>
    </row>
    <row r="19" spans="1:10" ht="12.75">
      <c r="A19" s="110" t="s">
        <v>155</v>
      </c>
      <c r="B19" s="113"/>
      <c r="C19" s="131">
        <v>41</v>
      </c>
      <c r="D19" s="118">
        <v>620</v>
      </c>
      <c r="E19" s="117" t="s">
        <v>96</v>
      </c>
      <c r="F19" s="121">
        <v>2000</v>
      </c>
      <c r="G19" s="121"/>
      <c r="H19" s="121">
        <f>F19+G19</f>
        <v>2000</v>
      </c>
      <c r="I19" s="121"/>
      <c r="J19" s="121">
        <f>H19+I19</f>
        <v>2000</v>
      </c>
    </row>
    <row r="20" spans="1:10" ht="12.75">
      <c r="A20" s="110" t="s">
        <v>156</v>
      </c>
      <c r="B20" s="113"/>
      <c r="C20" s="131">
        <v>41</v>
      </c>
      <c r="D20" s="131">
        <v>637014</v>
      </c>
      <c r="E20" s="150" t="s">
        <v>102</v>
      </c>
      <c r="F20" s="151">
        <v>400</v>
      </c>
      <c r="G20" s="151"/>
      <c r="H20" s="121">
        <f>F20+G20</f>
        <v>400</v>
      </c>
      <c r="I20" s="151"/>
      <c r="J20" s="121">
        <f>H20+I20</f>
        <v>400</v>
      </c>
    </row>
    <row r="21" spans="1:10" ht="12.75">
      <c r="A21" s="110" t="s">
        <v>157</v>
      </c>
      <c r="B21" s="113"/>
      <c r="C21" s="131">
        <v>41</v>
      </c>
      <c r="D21" s="131">
        <v>637016</v>
      </c>
      <c r="E21" s="117" t="s">
        <v>98</v>
      </c>
      <c r="F21" s="121">
        <v>100</v>
      </c>
      <c r="G21" s="121"/>
      <c r="H21" s="121">
        <f>F21+G21</f>
        <v>100</v>
      </c>
      <c r="I21" s="121"/>
      <c r="J21" s="121">
        <f>H21+I21</f>
        <v>100</v>
      </c>
    </row>
    <row r="22" spans="1:10" ht="12.75">
      <c r="A22" s="110" t="s">
        <v>158</v>
      </c>
      <c r="B22" s="113"/>
      <c r="C22" s="131">
        <v>41</v>
      </c>
      <c r="D22" s="131">
        <v>642015</v>
      </c>
      <c r="E22" s="117" t="s">
        <v>100</v>
      </c>
      <c r="F22" s="121">
        <v>100</v>
      </c>
      <c r="G22" s="121"/>
      <c r="H22" s="121">
        <f>F22+G22</f>
        <v>100</v>
      </c>
      <c r="I22" s="121"/>
      <c r="J22" s="121">
        <f>H22+I22</f>
        <v>100</v>
      </c>
    </row>
    <row r="23" spans="1:10" ht="12.75">
      <c r="A23" s="110" t="s">
        <v>159</v>
      </c>
      <c r="B23" s="113"/>
      <c r="C23" s="117"/>
      <c r="D23" s="405" t="s">
        <v>160</v>
      </c>
      <c r="E23" s="405"/>
      <c r="F23" s="149">
        <f>SUM(F24:F25)</f>
        <v>2000</v>
      </c>
      <c r="G23" s="149">
        <f>SUM(G24:G25)</f>
        <v>0</v>
      </c>
      <c r="H23" s="149">
        <f>SUM(H24:H25)</f>
        <v>2000</v>
      </c>
      <c r="I23" s="149">
        <f>SUM(I24:I25)</f>
        <v>-500</v>
      </c>
      <c r="J23" s="149">
        <f>SUM(J24:J25)</f>
        <v>1500</v>
      </c>
    </row>
    <row r="24" spans="1:10" ht="12.75">
      <c r="A24" s="110" t="s">
        <v>161</v>
      </c>
      <c r="B24" s="113"/>
      <c r="C24" s="131">
        <v>41</v>
      </c>
      <c r="D24" s="131">
        <v>642014</v>
      </c>
      <c r="E24" s="117" t="s">
        <v>162</v>
      </c>
      <c r="F24" s="121"/>
      <c r="G24" s="121"/>
      <c r="H24" s="121">
        <f>F24+G24</f>
        <v>0</v>
      </c>
      <c r="I24" s="121"/>
      <c r="J24" s="121">
        <f>H24+I24</f>
        <v>0</v>
      </c>
    </row>
    <row r="25" spans="1:10" ht="12.75">
      <c r="A25" s="110" t="s">
        <v>163</v>
      </c>
      <c r="B25" s="113"/>
      <c r="C25" s="131">
        <v>41</v>
      </c>
      <c r="D25" s="131">
        <v>642014</v>
      </c>
      <c r="E25" s="117" t="s">
        <v>164</v>
      </c>
      <c r="F25" s="121">
        <v>2000</v>
      </c>
      <c r="G25" s="121"/>
      <c r="H25" s="121">
        <f>F25+G25</f>
        <v>2000</v>
      </c>
      <c r="I25" s="121">
        <v>-500</v>
      </c>
      <c r="J25" s="121">
        <f>H25+I25</f>
        <v>1500</v>
      </c>
    </row>
    <row r="26" spans="1:10" ht="12.75" customHeight="1">
      <c r="A26" s="110" t="s">
        <v>165</v>
      </c>
      <c r="B26" s="113"/>
      <c r="C26" s="114" t="s">
        <v>166</v>
      </c>
      <c r="D26" s="406" t="s">
        <v>167</v>
      </c>
      <c r="E26" s="406"/>
      <c r="F26" s="152">
        <f>SUM(F27:F31)</f>
        <v>1000</v>
      </c>
      <c r="G26" s="152">
        <f>SUM(G27:G31)</f>
        <v>0</v>
      </c>
      <c r="H26" s="152">
        <f>SUM(H27:H31)</f>
        <v>1000</v>
      </c>
      <c r="I26" s="152">
        <f>SUM(I27:I31)</f>
        <v>-500</v>
      </c>
      <c r="J26" s="152">
        <f>SUM(J27:J31)</f>
        <v>500</v>
      </c>
    </row>
    <row r="27" spans="1:10" ht="12.75">
      <c r="A27" s="110" t="s">
        <v>168</v>
      </c>
      <c r="B27" s="113"/>
      <c r="C27" s="117" t="s">
        <v>169</v>
      </c>
      <c r="D27" s="131">
        <v>633001</v>
      </c>
      <c r="E27" s="117" t="s">
        <v>170</v>
      </c>
      <c r="F27" s="121"/>
      <c r="G27" s="121"/>
      <c r="H27" s="121">
        <f>F27+G27</f>
        <v>0</v>
      </c>
      <c r="I27" s="121"/>
      <c r="J27" s="121">
        <f>H27+I27</f>
        <v>0</v>
      </c>
    </row>
    <row r="28" spans="1:10" ht="12.75">
      <c r="A28" s="110" t="s">
        <v>171</v>
      </c>
      <c r="B28" s="113"/>
      <c r="C28" s="117" t="s">
        <v>169</v>
      </c>
      <c r="D28" s="131">
        <v>633006</v>
      </c>
      <c r="E28" s="117" t="s">
        <v>104</v>
      </c>
      <c r="F28" s="121">
        <v>300</v>
      </c>
      <c r="G28" s="121"/>
      <c r="H28" s="121">
        <f>F28+G28</f>
        <v>300</v>
      </c>
      <c r="I28" s="121"/>
      <c r="J28" s="121">
        <f>H28+I28</f>
        <v>300</v>
      </c>
    </row>
    <row r="29" spans="1:10" ht="12.75">
      <c r="A29" s="110" t="s">
        <v>172</v>
      </c>
      <c r="B29" s="113"/>
      <c r="C29" s="117" t="s">
        <v>169</v>
      </c>
      <c r="D29" s="131">
        <v>633010</v>
      </c>
      <c r="E29" s="117" t="s">
        <v>173</v>
      </c>
      <c r="F29" s="121"/>
      <c r="G29" s="121"/>
      <c r="H29" s="121">
        <f>F29+G29</f>
        <v>0</v>
      </c>
      <c r="I29" s="121"/>
      <c r="J29" s="121">
        <f>H29+I29</f>
        <v>0</v>
      </c>
    </row>
    <row r="30" spans="1:10" ht="12.75">
      <c r="A30" s="110" t="s">
        <v>105</v>
      </c>
      <c r="B30" s="113"/>
      <c r="C30" s="117" t="s">
        <v>169</v>
      </c>
      <c r="D30" s="131">
        <v>637027</v>
      </c>
      <c r="E30" s="117" t="s">
        <v>174</v>
      </c>
      <c r="F30" s="129">
        <v>500</v>
      </c>
      <c r="G30" s="129"/>
      <c r="H30" s="121">
        <f>F30+G30</f>
        <v>500</v>
      </c>
      <c r="I30" s="129">
        <v>-500</v>
      </c>
      <c r="J30" s="121">
        <f>H30+I30</f>
        <v>0</v>
      </c>
    </row>
    <row r="31" spans="1:10" ht="12.75">
      <c r="A31" s="110" t="s">
        <v>108</v>
      </c>
      <c r="B31" s="113"/>
      <c r="C31" s="117" t="s">
        <v>169</v>
      </c>
      <c r="D31" s="131">
        <v>637004</v>
      </c>
      <c r="E31" s="117" t="s">
        <v>175</v>
      </c>
      <c r="F31" s="121">
        <v>200</v>
      </c>
      <c r="G31" s="121"/>
      <c r="H31" s="121">
        <f>F31+G31</f>
        <v>200</v>
      </c>
      <c r="I31" s="121"/>
      <c r="J31" s="121">
        <f>H31+I31</f>
        <v>200</v>
      </c>
    </row>
    <row r="32" spans="1:10" ht="12.75">
      <c r="A32" s="110" t="s">
        <v>111</v>
      </c>
      <c r="B32" s="113"/>
      <c r="C32" s="114" t="s">
        <v>166</v>
      </c>
      <c r="D32" s="404" t="s">
        <v>176</v>
      </c>
      <c r="E32" s="404"/>
      <c r="F32" s="116">
        <f>SUM(F33:F33)</f>
        <v>0</v>
      </c>
      <c r="G32" s="116">
        <f>SUM(G33:G33)</f>
        <v>0</v>
      </c>
      <c r="H32" s="116">
        <f>SUM(H33:H33)</f>
        <v>0</v>
      </c>
      <c r="I32" s="116">
        <f>SUM(I33:I33)</f>
        <v>0</v>
      </c>
      <c r="J32" s="116">
        <f>SUM(J33:J33)</f>
        <v>0</v>
      </c>
    </row>
    <row r="33" spans="1:10" ht="12.75">
      <c r="A33" s="110" t="s">
        <v>113</v>
      </c>
      <c r="B33" s="113"/>
      <c r="C33" s="117" t="s">
        <v>169</v>
      </c>
      <c r="D33" s="131">
        <v>637027</v>
      </c>
      <c r="E33" s="117" t="s">
        <v>174</v>
      </c>
      <c r="F33" s="121"/>
      <c r="G33" s="121"/>
      <c r="H33" s="121">
        <f>F33+G33</f>
        <v>0</v>
      </c>
      <c r="I33" s="121"/>
      <c r="J33" s="121">
        <f>H33+I33</f>
        <v>0</v>
      </c>
    </row>
    <row r="34" spans="1:10" ht="12.75">
      <c r="A34" s="110" t="s">
        <v>115</v>
      </c>
      <c r="B34" s="113"/>
      <c r="C34" s="114" t="s">
        <v>177</v>
      </c>
      <c r="D34" s="404" t="s">
        <v>178</v>
      </c>
      <c r="E34" s="404"/>
      <c r="F34" s="116">
        <f>SUM(F35:F36)</f>
        <v>4700</v>
      </c>
      <c r="G34" s="116">
        <f>SUM(G35:G36)</f>
        <v>0</v>
      </c>
      <c r="H34" s="116">
        <f>SUM(H35:H36)</f>
        <v>4700</v>
      </c>
      <c r="I34" s="116">
        <f>SUM(I35:I36)</f>
        <v>0</v>
      </c>
      <c r="J34" s="116">
        <f>SUM(J35:J36)</f>
        <v>4700</v>
      </c>
    </row>
    <row r="35" spans="1:10" ht="12.75">
      <c r="A35" s="110" t="s">
        <v>117</v>
      </c>
      <c r="B35" s="113"/>
      <c r="C35" s="131">
        <v>111</v>
      </c>
      <c r="D35" s="131">
        <v>642019</v>
      </c>
      <c r="E35" s="117" t="s">
        <v>179</v>
      </c>
      <c r="F35" s="121">
        <v>2200</v>
      </c>
      <c r="G35" s="121"/>
      <c r="H35" s="121">
        <f>F35+G35</f>
        <v>2200</v>
      </c>
      <c r="I35" s="121"/>
      <c r="J35" s="121">
        <f>H35+I35</f>
        <v>2200</v>
      </c>
    </row>
    <row r="36" spans="1:10" ht="12.75">
      <c r="A36" s="110" t="s">
        <v>119</v>
      </c>
      <c r="B36" s="113"/>
      <c r="C36" s="131">
        <v>41</v>
      </c>
      <c r="D36" s="131">
        <v>642042</v>
      </c>
      <c r="E36" s="117" t="s">
        <v>180</v>
      </c>
      <c r="F36" s="121">
        <v>2500</v>
      </c>
      <c r="G36" s="121"/>
      <c r="H36" s="121">
        <f>F36+G36</f>
        <v>2500</v>
      </c>
      <c r="I36" s="121"/>
      <c r="J36" s="121">
        <f>H36+I36</f>
        <v>2500</v>
      </c>
    </row>
    <row r="37" spans="1:10" ht="12.75">
      <c r="A37" s="110" t="s">
        <v>121</v>
      </c>
      <c r="B37" s="113"/>
      <c r="C37" s="114" t="s">
        <v>181</v>
      </c>
      <c r="D37" s="404" t="s">
        <v>182</v>
      </c>
      <c r="E37" s="404"/>
      <c r="F37" s="116">
        <f>SUM(F38)</f>
        <v>500</v>
      </c>
      <c r="G37" s="116">
        <f>SUM(G38)</f>
        <v>0</v>
      </c>
      <c r="H37" s="116">
        <f>SUM(H38)</f>
        <v>500</v>
      </c>
      <c r="I37" s="116">
        <f>SUM(I38)</f>
        <v>0</v>
      </c>
      <c r="J37" s="116">
        <f>SUM(J38)</f>
        <v>500</v>
      </c>
    </row>
    <row r="38" spans="1:10" ht="12.75">
      <c r="A38" s="110" t="s">
        <v>123</v>
      </c>
      <c r="B38" s="153"/>
      <c r="C38" s="154">
        <v>41</v>
      </c>
      <c r="D38" s="154">
        <v>637005</v>
      </c>
      <c r="E38" s="155" t="s">
        <v>183</v>
      </c>
      <c r="F38" s="156">
        <v>500</v>
      </c>
      <c r="G38" s="156"/>
      <c r="H38" s="156">
        <f>F38+G38</f>
        <v>500</v>
      </c>
      <c r="I38" s="156"/>
      <c r="J38" s="156">
        <f>H38+I38</f>
        <v>500</v>
      </c>
    </row>
    <row r="39" spans="1:10" ht="12.75">
      <c r="A39" s="110" t="s">
        <v>125</v>
      </c>
      <c r="B39" s="113"/>
      <c r="C39" s="114" t="s">
        <v>184</v>
      </c>
      <c r="D39" s="404" t="s">
        <v>185</v>
      </c>
      <c r="E39" s="404"/>
      <c r="F39" s="116">
        <f>F40</f>
        <v>76800</v>
      </c>
      <c r="G39" s="116">
        <f>G40</f>
        <v>0</v>
      </c>
      <c r="H39" s="116">
        <f>H40</f>
        <v>76800</v>
      </c>
      <c r="I39" s="116">
        <f>I40</f>
        <v>-76800</v>
      </c>
      <c r="J39" s="116">
        <f>J40</f>
        <v>0</v>
      </c>
    </row>
    <row r="40" spans="1:10" ht="12.75">
      <c r="A40" s="110" t="s">
        <v>127</v>
      </c>
      <c r="B40" s="153"/>
      <c r="C40" s="154">
        <v>111</v>
      </c>
      <c r="D40" s="154">
        <v>642002</v>
      </c>
      <c r="E40" s="155" t="s">
        <v>186</v>
      </c>
      <c r="F40" s="156">
        <v>76800</v>
      </c>
      <c r="G40" s="156"/>
      <c r="H40" s="156">
        <f>F40+G40</f>
        <v>76800</v>
      </c>
      <c r="I40" s="156">
        <v>-76800</v>
      </c>
      <c r="J40" s="156">
        <f>H40+I40</f>
        <v>0</v>
      </c>
    </row>
    <row r="41" spans="1:8" ht="12.75">
      <c r="A41" s="143"/>
      <c r="B41" s="143"/>
      <c r="C41" s="143"/>
      <c r="D41" s="143"/>
      <c r="E41" s="143"/>
      <c r="F41" s="143"/>
      <c r="G41" s="143"/>
      <c r="H41" s="143"/>
    </row>
    <row r="42" spans="1:8" ht="12.75">
      <c r="A42" s="143"/>
      <c r="B42" s="143"/>
      <c r="C42" s="143"/>
      <c r="D42" s="143"/>
      <c r="E42" s="143"/>
      <c r="F42" s="143"/>
      <c r="G42" s="143"/>
      <c r="H42" s="143"/>
    </row>
    <row r="43" spans="1:8" ht="12.75">
      <c r="A43" s="143"/>
      <c r="B43" s="143"/>
      <c r="C43" s="143"/>
      <c r="D43" s="143"/>
      <c r="E43" s="143"/>
      <c r="F43" s="143"/>
      <c r="G43" s="143"/>
      <c r="H43" s="143"/>
    </row>
    <row r="44" spans="1:8" ht="12.75">
      <c r="A44" s="143"/>
      <c r="B44" s="143"/>
      <c r="C44" s="143"/>
      <c r="D44" s="143"/>
      <c r="E44" s="143"/>
      <c r="F44" s="143"/>
      <c r="G44" s="143"/>
      <c r="H44" s="143"/>
    </row>
    <row r="45" spans="1:8" ht="12.75">
      <c r="A45" s="143"/>
      <c r="B45" s="143"/>
      <c r="C45" s="143"/>
      <c r="D45" s="143"/>
      <c r="E45" s="143"/>
      <c r="F45" s="143"/>
      <c r="G45" s="143"/>
      <c r="H45" s="143"/>
    </row>
    <row r="46" spans="1:8" ht="12.75">
      <c r="A46" s="143"/>
      <c r="B46" s="143"/>
      <c r="C46" s="143"/>
      <c r="D46" s="143"/>
      <c r="E46" s="143"/>
      <c r="F46" s="143"/>
      <c r="G46" s="143"/>
      <c r="H46" s="143"/>
    </row>
    <row r="47" spans="1:8" ht="12.75">
      <c r="A47" s="143"/>
      <c r="B47" s="143"/>
      <c r="C47" s="143"/>
      <c r="D47" s="143"/>
      <c r="E47" s="143"/>
      <c r="F47" s="143"/>
      <c r="G47" s="143"/>
      <c r="H47" s="143"/>
    </row>
    <row r="48" spans="1:8" ht="12.75">
      <c r="A48" s="143"/>
      <c r="B48" s="143"/>
      <c r="C48" s="143"/>
      <c r="D48" s="143"/>
      <c r="E48" s="143"/>
      <c r="F48" s="143"/>
      <c r="G48" s="143"/>
      <c r="H48" s="143"/>
    </row>
    <row r="49" spans="1:8" ht="12.75">
      <c r="A49" s="143"/>
      <c r="B49" s="143"/>
      <c r="C49" s="143"/>
      <c r="D49" s="143"/>
      <c r="E49" s="143"/>
      <c r="F49" s="143"/>
      <c r="G49" s="143"/>
      <c r="H49" s="143"/>
    </row>
    <row r="50" spans="1:8" ht="12.75">
      <c r="A50" s="143"/>
      <c r="B50" s="143"/>
      <c r="C50" s="143"/>
      <c r="D50" s="143"/>
      <c r="E50" s="143"/>
      <c r="F50" s="143"/>
      <c r="G50" s="143"/>
      <c r="H50" s="143"/>
    </row>
    <row r="51" spans="1:8" ht="12.75">
      <c r="A51" s="143"/>
      <c r="B51" s="143"/>
      <c r="C51" s="143"/>
      <c r="D51" s="143"/>
      <c r="E51" s="143"/>
      <c r="F51" s="143"/>
      <c r="G51" s="143"/>
      <c r="H51" s="143"/>
    </row>
    <row r="52" spans="1:8" ht="12.75">
      <c r="A52" s="143"/>
      <c r="B52" s="143"/>
      <c r="C52" s="143"/>
      <c r="D52" s="143"/>
      <c r="E52" s="143"/>
      <c r="F52" s="143"/>
      <c r="G52" s="143"/>
      <c r="H52" s="143"/>
    </row>
    <row r="53" spans="1:8" ht="12.75">
      <c r="A53" s="143"/>
      <c r="B53" s="143"/>
      <c r="C53" s="143"/>
      <c r="D53" s="143"/>
      <c r="E53" s="143"/>
      <c r="F53" s="143"/>
      <c r="G53" s="143"/>
      <c r="H53" s="143"/>
    </row>
    <row r="54" spans="1:8" ht="12.75">
      <c r="A54" s="143"/>
      <c r="B54" s="143"/>
      <c r="C54" s="143"/>
      <c r="D54" s="143"/>
      <c r="E54" s="143"/>
      <c r="F54" s="143"/>
      <c r="G54" s="143"/>
      <c r="H54" s="143"/>
    </row>
    <row r="55" spans="1:8" ht="12.75">
      <c r="A55" s="143"/>
      <c r="B55" s="143"/>
      <c r="C55" s="143"/>
      <c r="D55" s="143"/>
      <c r="E55" s="143"/>
      <c r="F55" s="143"/>
      <c r="G55" s="143"/>
      <c r="H55" s="143"/>
    </row>
    <row r="56" spans="1:8" ht="12.75">
      <c r="A56" s="143"/>
      <c r="B56" s="143"/>
      <c r="C56" s="143"/>
      <c r="D56" s="143"/>
      <c r="E56" s="143"/>
      <c r="F56" s="143"/>
      <c r="G56" s="143"/>
      <c r="H56" s="143"/>
    </row>
    <row r="57" spans="1:8" ht="12.75">
      <c r="A57" s="143"/>
      <c r="B57" s="143"/>
      <c r="C57" s="143"/>
      <c r="D57" s="143"/>
      <c r="E57" s="143"/>
      <c r="F57" s="143"/>
      <c r="G57" s="143"/>
      <c r="H57" s="143"/>
    </row>
    <row r="58" spans="1:8" ht="12.75">
      <c r="A58" s="143"/>
      <c r="B58" s="143"/>
      <c r="C58" s="143"/>
      <c r="D58" s="143"/>
      <c r="E58" s="143"/>
      <c r="F58" s="143"/>
      <c r="G58" s="143"/>
      <c r="H58" s="143"/>
    </row>
    <row r="59" spans="1:8" ht="12.75">
      <c r="A59" s="143"/>
      <c r="B59" s="143"/>
      <c r="C59" s="143"/>
      <c r="D59" s="143"/>
      <c r="E59" s="143"/>
      <c r="F59" s="143"/>
      <c r="G59" s="143"/>
      <c r="H59" s="143"/>
    </row>
    <row r="60" spans="1:8" ht="12.75">
      <c r="A60" s="143"/>
      <c r="B60" s="143"/>
      <c r="C60" s="143"/>
      <c r="D60" s="143"/>
      <c r="E60" s="143"/>
      <c r="F60" s="143"/>
      <c r="G60" s="143"/>
      <c r="H60" s="143"/>
    </row>
    <row r="61" spans="1:8" ht="12.75">
      <c r="A61" s="143"/>
      <c r="B61" s="143"/>
      <c r="C61" s="143"/>
      <c r="D61" s="143"/>
      <c r="E61" s="143"/>
      <c r="F61" s="143"/>
      <c r="G61" s="143"/>
      <c r="H61" s="143"/>
    </row>
    <row r="62" spans="1:8" ht="12.75">
      <c r="A62" s="143"/>
      <c r="B62" s="143"/>
      <c r="C62" s="143"/>
      <c r="D62" s="143"/>
      <c r="E62" s="143"/>
      <c r="F62" s="143"/>
      <c r="G62" s="143"/>
      <c r="H62" s="143"/>
    </row>
    <row r="63" spans="1:8" ht="12.75">
      <c r="A63" s="143"/>
      <c r="B63" s="143"/>
      <c r="C63" s="143"/>
      <c r="D63" s="143"/>
      <c r="E63" s="143"/>
      <c r="F63" s="143"/>
      <c r="G63" s="143"/>
      <c r="H63" s="143"/>
    </row>
    <row r="64" spans="1:8" ht="12.75">
      <c r="A64" s="143"/>
      <c r="B64" s="143"/>
      <c r="C64" s="143"/>
      <c r="D64" s="143"/>
      <c r="E64" s="143"/>
      <c r="F64" s="143"/>
      <c r="G64" s="143"/>
      <c r="H64" s="143"/>
    </row>
    <row r="65" spans="1:8" ht="12.75">
      <c r="A65" s="143"/>
      <c r="B65" s="143"/>
      <c r="C65" s="143"/>
      <c r="D65" s="143"/>
      <c r="E65" s="143"/>
      <c r="F65" s="143"/>
      <c r="G65" s="143"/>
      <c r="H65" s="143"/>
    </row>
    <row r="66" spans="1:8" ht="12.75">
      <c r="A66" s="143"/>
      <c r="B66" s="143"/>
      <c r="C66" s="143"/>
      <c r="D66" s="143"/>
      <c r="E66" s="143"/>
      <c r="F66" s="143"/>
      <c r="G66" s="143"/>
      <c r="H66" s="143"/>
    </row>
    <row r="67" spans="1:8" ht="12.75">
      <c r="A67" s="143"/>
      <c r="B67" s="143"/>
      <c r="C67" s="143"/>
      <c r="D67" s="143"/>
      <c r="E67" s="143"/>
      <c r="F67" s="143"/>
      <c r="G67" s="143"/>
      <c r="H67" s="143"/>
    </row>
    <row r="68" spans="1:8" ht="12.75">
      <c r="A68" s="143"/>
      <c r="B68" s="143"/>
      <c r="C68" s="143"/>
      <c r="D68" s="143"/>
      <c r="E68" s="143"/>
      <c r="F68" s="143"/>
      <c r="G68" s="143"/>
      <c r="H68" s="143"/>
    </row>
    <row r="69" spans="1:8" ht="12.75">
      <c r="A69" s="143"/>
      <c r="B69" s="143"/>
      <c r="C69" s="143"/>
      <c r="D69" s="143"/>
      <c r="E69" s="143"/>
      <c r="F69" s="143"/>
      <c r="G69" s="143"/>
      <c r="H69" s="143"/>
    </row>
    <row r="70" spans="1:8" ht="12.75">
      <c r="A70" s="143"/>
      <c r="B70" s="143"/>
      <c r="C70" s="143"/>
      <c r="D70" s="143"/>
      <c r="E70" s="143"/>
      <c r="F70" s="143"/>
      <c r="G70" s="143"/>
      <c r="H70" s="143"/>
    </row>
    <row r="71" spans="1:8" ht="12.75">
      <c r="A71" s="143"/>
      <c r="B71" s="143"/>
      <c r="C71" s="143"/>
      <c r="D71" s="143"/>
      <c r="E71" s="143"/>
      <c r="F71" s="143"/>
      <c r="G71" s="143"/>
      <c r="H71" s="143"/>
    </row>
    <row r="72" spans="1:8" ht="12.75">
      <c r="A72" s="143"/>
      <c r="B72" s="143"/>
      <c r="C72" s="143"/>
      <c r="D72" s="143"/>
      <c r="E72" s="143"/>
      <c r="F72" s="143"/>
      <c r="G72" s="143"/>
      <c r="H72" s="143"/>
    </row>
    <row r="73" spans="1:8" ht="12.75">
      <c r="A73" s="143"/>
      <c r="B73" s="143"/>
      <c r="C73" s="143"/>
      <c r="D73" s="143"/>
      <c r="E73" s="143"/>
      <c r="F73" s="143"/>
      <c r="G73" s="143"/>
      <c r="H73" s="143"/>
    </row>
    <row r="74" spans="1:8" ht="12.75">
      <c r="A74" s="143"/>
      <c r="B74" s="143"/>
      <c r="C74" s="143"/>
      <c r="D74" s="143"/>
      <c r="E74" s="143"/>
      <c r="F74" s="143"/>
      <c r="G74" s="143"/>
      <c r="H74" s="143"/>
    </row>
    <row r="75" spans="1:8" ht="12.75">
      <c r="A75" s="143"/>
      <c r="B75" s="143"/>
      <c r="C75" s="143"/>
      <c r="D75" s="143"/>
      <c r="E75" s="143"/>
      <c r="F75" s="143"/>
      <c r="G75" s="143"/>
      <c r="H75" s="143"/>
    </row>
    <row r="76" spans="1:8" ht="12.75">
      <c r="A76" s="143"/>
      <c r="B76" s="143"/>
      <c r="C76" s="143"/>
      <c r="D76" s="143"/>
      <c r="E76" s="143"/>
      <c r="F76" s="143"/>
      <c r="G76" s="143"/>
      <c r="H76" s="143"/>
    </row>
    <row r="77" spans="1:8" ht="12.75">
      <c r="A77" s="143"/>
      <c r="B77" s="143"/>
      <c r="C77" s="143"/>
      <c r="D77" s="143"/>
      <c r="E77" s="143"/>
      <c r="F77" s="143"/>
      <c r="G77" s="143"/>
      <c r="H77" s="143"/>
    </row>
    <row r="78" spans="1:8" ht="12.75">
      <c r="A78" s="143"/>
      <c r="B78" s="143"/>
      <c r="C78" s="143"/>
      <c r="D78" s="143"/>
      <c r="E78" s="143"/>
      <c r="F78" s="143"/>
      <c r="G78" s="143"/>
      <c r="H78" s="143"/>
    </row>
    <row r="79" spans="1:8" ht="12.75">
      <c r="A79" s="143"/>
      <c r="B79" s="143"/>
      <c r="C79" s="143"/>
      <c r="D79" s="143"/>
      <c r="E79" s="143"/>
      <c r="F79" s="143"/>
      <c r="G79" s="143"/>
      <c r="H79" s="143"/>
    </row>
    <row r="80" spans="1:8" ht="12.75">
      <c r="A80" s="143"/>
      <c r="B80" s="143"/>
      <c r="C80" s="143"/>
      <c r="D80" s="143"/>
      <c r="E80" s="143"/>
      <c r="F80" s="143"/>
      <c r="G80" s="143"/>
      <c r="H80" s="143"/>
    </row>
    <row r="81" spans="1:8" ht="12.75">
      <c r="A81" s="143"/>
      <c r="B81" s="143"/>
      <c r="C81" s="143"/>
      <c r="D81" s="143"/>
      <c r="E81" s="143"/>
      <c r="F81" s="143"/>
      <c r="G81" s="143"/>
      <c r="H81" s="143"/>
    </row>
    <row r="82" spans="1:8" ht="12.75">
      <c r="A82" s="143"/>
      <c r="B82" s="143"/>
      <c r="C82" s="143"/>
      <c r="D82" s="143"/>
      <c r="E82" s="143"/>
      <c r="F82" s="143"/>
      <c r="G82" s="143"/>
      <c r="H82" s="143"/>
    </row>
    <row r="83" spans="1:8" ht="12.75">
      <c r="A83" s="143"/>
      <c r="B83" s="143"/>
      <c r="C83" s="143"/>
      <c r="D83" s="143"/>
      <c r="E83" s="143"/>
      <c r="F83" s="143"/>
      <c r="G83" s="143"/>
      <c r="H83" s="143"/>
    </row>
    <row r="84" spans="1:8" ht="12.75">
      <c r="A84" s="143"/>
      <c r="B84" s="143"/>
      <c r="C84" s="143"/>
      <c r="D84" s="143"/>
      <c r="E84" s="143"/>
      <c r="F84" s="143"/>
      <c r="G84" s="143"/>
      <c r="H84" s="143"/>
    </row>
    <row r="85" spans="1:8" ht="12.75">
      <c r="A85" s="143"/>
      <c r="B85" s="143"/>
      <c r="C85" s="143"/>
      <c r="D85" s="143"/>
      <c r="E85" s="143"/>
      <c r="F85" s="143"/>
      <c r="G85" s="143"/>
      <c r="H85" s="143"/>
    </row>
    <row r="86" spans="1:8" ht="12.75">
      <c r="A86" s="143"/>
      <c r="B86" s="143"/>
      <c r="C86" s="143"/>
      <c r="D86" s="143"/>
      <c r="E86" s="143"/>
      <c r="F86" s="143"/>
      <c r="G86" s="143"/>
      <c r="H86" s="143"/>
    </row>
    <row r="87" spans="1:8" ht="12.75">
      <c r="A87" s="143"/>
      <c r="B87" s="143"/>
      <c r="C87" s="143"/>
      <c r="D87" s="143"/>
      <c r="E87" s="143"/>
      <c r="F87" s="143"/>
      <c r="G87" s="143"/>
      <c r="H87" s="143"/>
    </row>
    <row r="88" spans="1:8" ht="12.75">
      <c r="A88" s="143"/>
      <c r="B88" s="143"/>
      <c r="C88" s="143"/>
      <c r="D88" s="143"/>
      <c r="E88" s="143"/>
      <c r="F88" s="143"/>
      <c r="G88" s="143"/>
      <c r="H88" s="143"/>
    </row>
    <row r="89" spans="1:8" ht="12.75">
      <c r="A89" s="143"/>
      <c r="B89" s="143"/>
      <c r="C89" s="143"/>
      <c r="D89" s="143"/>
      <c r="E89" s="143"/>
      <c r="F89" s="143"/>
      <c r="G89" s="143"/>
      <c r="H89" s="143"/>
    </row>
    <row r="90" spans="1:8" ht="12.75">
      <c r="A90" s="143"/>
      <c r="B90" s="143"/>
      <c r="C90" s="143"/>
      <c r="D90" s="143"/>
      <c r="E90" s="143"/>
      <c r="F90" s="143"/>
      <c r="G90" s="143"/>
      <c r="H90" s="143"/>
    </row>
    <row r="91" spans="1:8" ht="12.75">
      <c r="A91" s="143"/>
      <c r="B91" s="143"/>
      <c r="C91" s="143"/>
      <c r="D91" s="143"/>
      <c r="E91" s="143"/>
      <c r="F91" s="143"/>
      <c r="G91" s="143"/>
      <c r="H91" s="143"/>
    </row>
    <row r="92" spans="1:8" ht="12.75">
      <c r="A92" s="143"/>
      <c r="B92" s="143"/>
      <c r="C92" s="143"/>
      <c r="D92" s="143"/>
      <c r="E92" s="143"/>
      <c r="F92" s="143"/>
      <c r="G92" s="143"/>
      <c r="H92" s="143"/>
    </row>
    <row r="93" spans="1:8" ht="12.75">
      <c r="A93" s="143"/>
      <c r="B93" s="143"/>
      <c r="C93" s="143"/>
      <c r="D93" s="143"/>
      <c r="E93" s="143"/>
      <c r="F93" s="143"/>
      <c r="G93" s="143"/>
      <c r="H93" s="143"/>
    </row>
    <row r="94" spans="1:8" ht="12.75">
      <c r="A94" s="143"/>
      <c r="B94" s="143"/>
      <c r="C94" s="143"/>
      <c r="D94" s="143"/>
      <c r="E94" s="143"/>
      <c r="F94" s="143"/>
      <c r="G94" s="143"/>
      <c r="H94" s="143"/>
    </row>
    <row r="95" spans="1:8" ht="12.75">
      <c r="A95" s="143"/>
      <c r="B95" s="143"/>
      <c r="C95" s="143"/>
      <c r="D95" s="143"/>
      <c r="E95" s="143"/>
      <c r="F95" s="143"/>
      <c r="G95" s="143"/>
      <c r="H95" s="143"/>
    </row>
    <row r="96" spans="1:8" ht="12.75">
      <c r="A96" s="143"/>
      <c r="B96" s="143"/>
      <c r="C96" s="143"/>
      <c r="D96" s="143"/>
      <c r="E96" s="143"/>
      <c r="F96" s="143"/>
      <c r="G96" s="143"/>
      <c r="H96" s="143"/>
    </row>
    <row r="97" spans="1:8" ht="12.75">
      <c r="A97" s="143"/>
      <c r="B97" s="143"/>
      <c r="C97" s="143"/>
      <c r="D97" s="143"/>
      <c r="E97" s="143"/>
      <c r="F97" s="143"/>
      <c r="G97" s="143"/>
      <c r="H97" s="143"/>
    </row>
    <row r="98" spans="1:8" ht="12.75">
      <c r="A98" s="143"/>
      <c r="B98" s="143"/>
      <c r="C98" s="143"/>
      <c r="D98" s="143"/>
      <c r="E98" s="143"/>
      <c r="F98" s="143"/>
      <c r="G98" s="143"/>
      <c r="H98" s="143"/>
    </row>
    <row r="99" spans="1:8" ht="12.75">
      <c r="A99" s="143"/>
      <c r="B99" s="143"/>
      <c r="C99" s="143"/>
      <c r="D99" s="143"/>
      <c r="E99" s="143"/>
      <c r="F99" s="143"/>
      <c r="G99" s="143"/>
      <c r="H99" s="143"/>
    </row>
    <row r="104" ht="12.75"/>
    <row r="105" ht="12.75"/>
    <row r="106" ht="12.75"/>
  </sheetData>
  <sheetProtection/>
  <mergeCells count="23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J5:J6"/>
    <mergeCell ref="B7:E7"/>
    <mergeCell ref="C8:E8"/>
    <mergeCell ref="D9:E9"/>
    <mergeCell ref="D10:E10"/>
    <mergeCell ref="D16:E16"/>
    <mergeCell ref="D39:E39"/>
    <mergeCell ref="D17:E17"/>
    <mergeCell ref="D23:E23"/>
    <mergeCell ref="D26:E26"/>
    <mergeCell ref="D32:E32"/>
    <mergeCell ref="D34:E34"/>
    <mergeCell ref="D37:E37"/>
  </mergeCells>
  <printOptions horizontalCentered="1"/>
  <pageMargins left="0" right="0" top="0.19652777777777777" bottom="0.19652777777777777" header="0.5118055555555556" footer="0.5118055555555556"/>
  <pageSetup horizontalDpi="300" verticalDpi="300" orientation="portrait" paperSize="9" scale="8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zoomScale="124" zoomScaleNormal="124" zoomScalePageLayoutView="0" workbookViewId="0" topLeftCell="A97">
      <selection activeCell="G1" sqref="G1"/>
    </sheetView>
  </sheetViews>
  <sheetFormatPr defaultColWidth="11.57421875" defaultRowHeight="12.75"/>
  <cols>
    <col min="1" max="1" width="4.57421875" style="0" customWidth="1"/>
    <col min="2" max="2" width="3.421875" style="0" customWidth="1"/>
    <col min="3" max="3" width="7.28125" style="0" customWidth="1"/>
    <col min="4" max="4" width="7.7109375" style="0" customWidth="1"/>
    <col min="5" max="5" width="51.140625" style="0" customWidth="1"/>
    <col min="6" max="6" width="11.140625" style="3" customWidth="1"/>
    <col min="7" max="7" width="12.7109375" style="3" customWidth="1"/>
    <col min="8" max="8" width="11.28125" style="3" customWidth="1"/>
    <col min="9" max="9" width="11.421875" style="0" customWidth="1"/>
    <col min="10" max="10" width="12.28125" style="0" customWidth="1"/>
  </cols>
  <sheetData>
    <row r="1" spans="1:8" ht="20.25" customHeight="1">
      <c r="A1" s="415" t="s">
        <v>187</v>
      </c>
      <c r="B1" s="415"/>
      <c r="C1" s="415"/>
      <c r="D1" s="415"/>
      <c r="E1" s="415"/>
      <c r="F1" s="415"/>
      <c r="G1" s="158" t="s">
        <v>188</v>
      </c>
      <c r="H1"/>
    </row>
    <row r="2" spans="1:8" ht="12.75">
      <c r="A2" s="105"/>
      <c r="B2" s="105"/>
      <c r="C2" s="105"/>
      <c r="D2" s="105"/>
      <c r="E2" s="105"/>
      <c r="F2" s="145"/>
      <c r="G2" s="145"/>
      <c r="H2" s="145"/>
    </row>
    <row r="3" spans="1:10" ht="12.75" customHeight="1">
      <c r="A3" s="399"/>
      <c r="B3" s="400" t="s">
        <v>78</v>
      </c>
      <c r="C3" s="400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399"/>
      <c r="B4" s="399"/>
      <c r="C4" s="400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399"/>
      <c r="B5" s="399"/>
      <c r="C5" s="400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4.5" customHeight="1">
      <c r="A6" s="399"/>
      <c r="B6" s="399"/>
      <c r="C6" s="400"/>
      <c r="D6" s="401"/>
      <c r="E6" s="401"/>
      <c r="F6" s="393"/>
      <c r="G6" s="393"/>
      <c r="H6" s="393"/>
      <c r="I6" s="393"/>
      <c r="J6" s="393"/>
    </row>
    <row r="7" spans="1:10" ht="27.75" customHeight="1">
      <c r="A7" s="108"/>
      <c r="B7" s="410" t="s">
        <v>189</v>
      </c>
      <c r="C7" s="410"/>
      <c r="D7" s="410"/>
      <c r="E7" s="410"/>
      <c r="F7" s="109">
        <f>F9+F27+F33+F36+F53+F91+F63</f>
        <v>682940</v>
      </c>
      <c r="G7" s="109">
        <f>G9+G27+G33+G36+G53+G91+G63</f>
        <v>0</v>
      </c>
      <c r="H7" s="109">
        <f>H9+H27+H33+H36+H53+H91+H63</f>
        <v>682940</v>
      </c>
      <c r="I7" s="109">
        <f>I9+I27+I33+I36+I53+I91+I63</f>
        <v>-8900</v>
      </c>
      <c r="J7" s="109">
        <f>J9+J27+J33+J36+J53+J91+J63</f>
        <v>674040</v>
      </c>
    </row>
    <row r="8" spans="1:10" ht="12.75">
      <c r="A8" s="110" t="s">
        <v>83</v>
      </c>
      <c r="B8" s="122" t="s">
        <v>190</v>
      </c>
      <c r="C8" s="397" t="s">
        <v>191</v>
      </c>
      <c r="D8" s="397"/>
      <c r="E8" s="397"/>
      <c r="F8" s="159">
        <f>SUM(F9+F27)</f>
        <v>114800</v>
      </c>
      <c r="G8" s="159">
        <f>SUM(G9+G27)</f>
        <v>0</v>
      </c>
      <c r="H8" s="159">
        <f>SUM(H9+H27)</f>
        <v>114800</v>
      </c>
      <c r="I8" s="159">
        <f>SUM(I9+I27)</f>
        <v>1500</v>
      </c>
      <c r="J8" s="159">
        <f>SUM(J9+J27)</f>
        <v>116300</v>
      </c>
    </row>
    <row r="9" spans="1:10" ht="12.75">
      <c r="A9" s="110" t="s">
        <v>86</v>
      </c>
      <c r="B9" s="113"/>
      <c r="C9" s="114" t="s">
        <v>192</v>
      </c>
      <c r="D9" s="396" t="s">
        <v>193</v>
      </c>
      <c r="E9" s="396"/>
      <c r="F9" s="124">
        <f>SUM(F10:F26)</f>
        <v>114200</v>
      </c>
      <c r="G9" s="124">
        <f>SUM(G10:G26)</f>
        <v>0</v>
      </c>
      <c r="H9" s="124">
        <f>SUM(H10:H26)</f>
        <v>114200</v>
      </c>
      <c r="I9" s="124">
        <f>SUM(I10:I26)</f>
        <v>1500</v>
      </c>
      <c r="J9" s="124">
        <f>SUM(J10:J26)</f>
        <v>115700</v>
      </c>
    </row>
    <row r="10" spans="1:10" ht="12.75">
      <c r="A10" s="110" t="s">
        <v>89</v>
      </c>
      <c r="B10" s="113"/>
      <c r="C10" s="131">
        <v>41</v>
      </c>
      <c r="D10" s="118">
        <v>611</v>
      </c>
      <c r="E10" s="119" t="s">
        <v>90</v>
      </c>
      <c r="F10" s="121">
        <v>52000</v>
      </c>
      <c r="G10" s="121"/>
      <c r="H10" s="121">
        <f>F10+G10</f>
        <v>52000</v>
      </c>
      <c r="I10" s="121"/>
      <c r="J10" s="121">
        <f>H10+I10</f>
        <v>52000</v>
      </c>
    </row>
    <row r="11" spans="1:10" ht="12.75">
      <c r="A11" s="110" t="s">
        <v>91</v>
      </c>
      <c r="B11" s="113"/>
      <c r="C11" s="131">
        <v>41</v>
      </c>
      <c r="D11" s="131">
        <v>612001</v>
      </c>
      <c r="E11" s="119" t="s">
        <v>92</v>
      </c>
      <c r="F11" s="121">
        <v>8500</v>
      </c>
      <c r="G11" s="121"/>
      <c r="H11" s="121">
        <f aca="true" t="shared" si="0" ref="H11:H26">F11+G11</f>
        <v>8500</v>
      </c>
      <c r="I11" s="121"/>
      <c r="J11" s="121">
        <f aca="true" t="shared" si="1" ref="J11:J26">H11+I11</f>
        <v>8500</v>
      </c>
    </row>
    <row r="12" spans="1:10" ht="12.75">
      <c r="A12" s="110" t="s">
        <v>93</v>
      </c>
      <c r="B12" s="113"/>
      <c r="C12" s="131">
        <v>41</v>
      </c>
      <c r="D12" s="131">
        <v>612002</v>
      </c>
      <c r="E12" s="119" t="s">
        <v>194</v>
      </c>
      <c r="F12" s="121">
        <v>16000</v>
      </c>
      <c r="G12" s="121"/>
      <c r="H12" s="121">
        <f t="shared" si="0"/>
        <v>16000</v>
      </c>
      <c r="I12" s="121"/>
      <c r="J12" s="121">
        <f t="shared" si="1"/>
        <v>16000</v>
      </c>
    </row>
    <row r="13" spans="1:10" ht="12.75">
      <c r="A13" s="110" t="s">
        <v>95</v>
      </c>
      <c r="B13" s="113"/>
      <c r="C13" s="131">
        <v>41</v>
      </c>
      <c r="D13" s="118">
        <v>614</v>
      </c>
      <c r="E13" s="119" t="s">
        <v>94</v>
      </c>
      <c r="F13" s="121"/>
      <c r="G13" s="121"/>
      <c r="H13" s="121">
        <f t="shared" si="0"/>
        <v>0</v>
      </c>
      <c r="I13" s="121"/>
      <c r="J13" s="121">
        <f t="shared" si="1"/>
        <v>0</v>
      </c>
    </row>
    <row r="14" spans="1:10" ht="12.75">
      <c r="A14" s="110" t="s">
        <v>97</v>
      </c>
      <c r="B14" s="113"/>
      <c r="C14" s="131">
        <v>41</v>
      </c>
      <c r="D14" s="118">
        <v>621</v>
      </c>
      <c r="E14" s="119" t="s">
        <v>96</v>
      </c>
      <c r="F14" s="121">
        <v>27000</v>
      </c>
      <c r="G14" s="121"/>
      <c r="H14" s="121">
        <f t="shared" si="0"/>
        <v>27000</v>
      </c>
      <c r="I14" s="121"/>
      <c r="J14" s="121">
        <f t="shared" si="1"/>
        <v>27000</v>
      </c>
    </row>
    <row r="15" spans="1:10" ht="12.75">
      <c r="A15" s="110" t="s">
        <v>99</v>
      </c>
      <c r="B15" s="113"/>
      <c r="C15" s="131">
        <v>41</v>
      </c>
      <c r="D15" s="131">
        <v>637016</v>
      </c>
      <c r="E15" s="119" t="s">
        <v>98</v>
      </c>
      <c r="F15" s="121">
        <v>1000</v>
      </c>
      <c r="G15" s="121"/>
      <c r="H15" s="121">
        <f t="shared" si="0"/>
        <v>1000</v>
      </c>
      <c r="I15" s="121"/>
      <c r="J15" s="121">
        <f t="shared" si="1"/>
        <v>1000</v>
      </c>
    </row>
    <row r="16" spans="1:10" ht="12.75">
      <c r="A16" s="110" t="s">
        <v>101</v>
      </c>
      <c r="B16" s="113"/>
      <c r="C16" s="131">
        <v>41</v>
      </c>
      <c r="D16" s="131">
        <v>642015</v>
      </c>
      <c r="E16" s="119" t="s">
        <v>195</v>
      </c>
      <c r="F16" s="121">
        <v>500</v>
      </c>
      <c r="G16" s="121"/>
      <c r="H16" s="121">
        <f t="shared" si="0"/>
        <v>500</v>
      </c>
      <c r="I16" s="121">
        <v>2000</v>
      </c>
      <c r="J16" s="121">
        <f t="shared" si="1"/>
        <v>2500</v>
      </c>
    </row>
    <row r="17" spans="1:10" ht="12.75">
      <c r="A17" s="110" t="s">
        <v>103</v>
      </c>
      <c r="B17" s="113"/>
      <c r="C17" s="131">
        <v>41</v>
      </c>
      <c r="D17" s="131">
        <v>637014</v>
      </c>
      <c r="E17" s="119" t="s">
        <v>102</v>
      </c>
      <c r="F17" s="121">
        <v>5000</v>
      </c>
      <c r="G17" s="121"/>
      <c r="H17" s="121">
        <f t="shared" si="0"/>
        <v>5000</v>
      </c>
      <c r="I17" s="121">
        <v>-500</v>
      </c>
      <c r="J17" s="121">
        <f t="shared" si="1"/>
        <v>4500</v>
      </c>
    </row>
    <row r="18" spans="1:10" ht="12.75">
      <c r="A18" s="110" t="s">
        <v>154</v>
      </c>
      <c r="B18" s="113"/>
      <c r="C18" s="131">
        <v>41</v>
      </c>
      <c r="D18" s="131">
        <v>631001</v>
      </c>
      <c r="E18" s="119" t="s">
        <v>196</v>
      </c>
      <c r="F18" s="121"/>
      <c r="G18" s="121"/>
      <c r="H18" s="121">
        <f t="shared" si="0"/>
        <v>0</v>
      </c>
      <c r="I18" s="121"/>
      <c r="J18" s="121">
        <f t="shared" si="1"/>
        <v>0</v>
      </c>
    </row>
    <row r="19" spans="1:10" ht="12.75">
      <c r="A19" s="110" t="s">
        <v>155</v>
      </c>
      <c r="B19" s="113"/>
      <c r="C19" s="131">
        <v>41</v>
      </c>
      <c r="D19" s="131">
        <v>632003</v>
      </c>
      <c r="E19" s="119" t="s">
        <v>146</v>
      </c>
      <c r="F19" s="121">
        <v>400</v>
      </c>
      <c r="G19" s="121"/>
      <c r="H19" s="121">
        <f t="shared" si="0"/>
        <v>400</v>
      </c>
      <c r="I19" s="121"/>
      <c r="J19" s="121">
        <f t="shared" si="1"/>
        <v>400</v>
      </c>
    </row>
    <row r="20" spans="1:10" ht="12.75">
      <c r="A20" s="110" t="s">
        <v>156</v>
      </c>
      <c r="B20" s="125"/>
      <c r="C20" s="126">
        <v>41</v>
      </c>
      <c r="D20" s="126">
        <v>633005</v>
      </c>
      <c r="E20" s="128" t="s">
        <v>197</v>
      </c>
      <c r="F20" s="121">
        <v>500</v>
      </c>
      <c r="G20" s="121"/>
      <c r="H20" s="121">
        <f t="shared" si="0"/>
        <v>500</v>
      </c>
      <c r="I20" s="121"/>
      <c r="J20" s="121">
        <f t="shared" si="1"/>
        <v>500</v>
      </c>
    </row>
    <row r="21" spans="1:10" ht="12.75">
      <c r="A21" s="110" t="s">
        <v>157</v>
      </c>
      <c r="B21" s="113"/>
      <c r="C21" s="131">
        <v>41</v>
      </c>
      <c r="D21" s="131">
        <v>633007</v>
      </c>
      <c r="E21" s="119" t="s">
        <v>198</v>
      </c>
      <c r="F21" s="121">
        <v>200</v>
      </c>
      <c r="G21" s="121"/>
      <c r="H21" s="121">
        <f t="shared" si="0"/>
        <v>200</v>
      </c>
      <c r="I21" s="121"/>
      <c r="J21" s="121">
        <f t="shared" si="1"/>
        <v>200</v>
      </c>
    </row>
    <row r="22" spans="1:10" ht="12.75">
      <c r="A22" s="110" t="s">
        <v>158</v>
      </c>
      <c r="B22" s="113"/>
      <c r="C22" s="131">
        <v>41</v>
      </c>
      <c r="D22" s="131">
        <v>633010</v>
      </c>
      <c r="E22" s="119" t="s">
        <v>199</v>
      </c>
      <c r="F22" s="121">
        <v>1500</v>
      </c>
      <c r="G22" s="121"/>
      <c r="H22" s="121">
        <f t="shared" si="0"/>
        <v>1500</v>
      </c>
      <c r="I22" s="121"/>
      <c r="J22" s="121">
        <f t="shared" si="1"/>
        <v>1500</v>
      </c>
    </row>
    <row r="23" spans="1:10" ht="12.75">
      <c r="A23" s="110" t="s">
        <v>159</v>
      </c>
      <c r="B23" s="113"/>
      <c r="C23" s="131">
        <v>41</v>
      </c>
      <c r="D23" s="131">
        <v>634005</v>
      </c>
      <c r="E23" s="119" t="s">
        <v>200</v>
      </c>
      <c r="F23" s="121">
        <v>100</v>
      </c>
      <c r="G23" s="121"/>
      <c r="H23" s="121">
        <f t="shared" si="0"/>
        <v>100</v>
      </c>
      <c r="I23" s="121"/>
      <c r="J23" s="121">
        <f t="shared" si="1"/>
        <v>100</v>
      </c>
    </row>
    <row r="24" spans="1:10" ht="12.75">
      <c r="A24" s="110" t="s">
        <v>161</v>
      </c>
      <c r="B24" s="113"/>
      <c r="C24" s="131">
        <v>41</v>
      </c>
      <c r="D24" s="131">
        <v>637004</v>
      </c>
      <c r="E24" s="119" t="s">
        <v>201</v>
      </c>
      <c r="F24" s="121">
        <v>1200</v>
      </c>
      <c r="G24" s="121"/>
      <c r="H24" s="121">
        <f t="shared" si="0"/>
        <v>1200</v>
      </c>
      <c r="I24" s="121"/>
      <c r="J24" s="121">
        <f t="shared" si="1"/>
        <v>1200</v>
      </c>
    </row>
    <row r="25" spans="1:10" ht="12.75">
      <c r="A25" s="110" t="s">
        <v>163</v>
      </c>
      <c r="B25" s="113"/>
      <c r="C25" s="131">
        <v>41</v>
      </c>
      <c r="D25" s="131">
        <v>633006</v>
      </c>
      <c r="E25" s="119" t="s">
        <v>104</v>
      </c>
      <c r="F25" s="121">
        <v>300</v>
      </c>
      <c r="G25" s="121"/>
      <c r="H25" s="121">
        <f t="shared" si="0"/>
        <v>300</v>
      </c>
      <c r="I25" s="121"/>
      <c r="J25" s="121">
        <f t="shared" si="1"/>
        <v>300</v>
      </c>
    </row>
    <row r="26" spans="1:10" ht="12.75">
      <c r="A26" s="110" t="s">
        <v>165</v>
      </c>
      <c r="B26" s="113"/>
      <c r="C26" s="131">
        <v>41</v>
      </c>
      <c r="D26" s="131">
        <v>637023</v>
      </c>
      <c r="E26" s="119" t="s">
        <v>202</v>
      </c>
      <c r="F26" s="121"/>
      <c r="G26" s="121"/>
      <c r="H26" s="121">
        <f t="shared" si="0"/>
        <v>0</v>
      </c>
      <c r="I26" s="121"/>
      <c r="J26" s="121">
        <f t="shared" si="1"/>
        <v>0</v>
      </c>
    </row>
    <row r="27" spans="1:10" ht="12.75">
      <c r="A27" s="110" t="s">
        <v>168</v>
      </c>
      <c r="B27" s="113"/>
      <c r="C27" s="114" t="s">
        <v>203</v>
      </c>
      <c r="D27" s="396" t="s">
        <v>204</v>
      </c>
      <c r="E27" s="396"/>
      <c r="F27" s="116">
        <f>SUM(F28:F31)</f>
        <v>600</v>
      </c>
      <c r="G27" s="116">
        <f>SUM(G28:G31)</f>
        <v>0</v>
      </c>
      <c r="H27" s="116">
        <f>SUM(H28:H31)</f>
        <v>600</v>
      </c>
      <c r="I27" s="116">
        <f>SUM(I28:I31)</f>
        <v>0</v>
      </c>
      <c r="J27" s="116">
        <f>SUM(J28:J31)</f>
        <v>600</v>
      </c>
    </row>
    <row r="28" spans="1:10" ht="12.75">
      <c r="A28" s="110" t="s">
        <v>171</v>
      </c>
      <c r="B28" s="113"/>
      <c r="C28" s="131">
        <v>41</v>
      </c>
      <c r="D28" s="131">
        <v>633004</v>
      </c>
      <c r="E28" s="119" t="s">
        <v>205</v>
      </c>
      <c r="F28" s="121">
        <v>200</v>
      </c>
      <c r="G28" s="121"/>
      <c r="H28" s="121">
        <f>F28+G28</f>
        <v>200</v>
      </c>
      <c r="I28" s="121"/>
      <c r="J28" s="121">
        <f>H28+I28</f>
        <v>200</v>
      </c>
    </row>
    <row r="29" spans="1:10" ht="12.75">
      <c r="A29" s="110" t="s">
        <v>172</v>
      </c>
      <c r="B29" s="113"/>
      <c r="C29" s="131">
        <v>41</v>
      </c>
      <c r="D29" s="131">
        <v>637004</v>
      </c>
      <c r="E29" s="119" t="s">
        <v>206</v>
      </c>
      <c r="F29" s="121">
        <v>200</v>
      </c>
      <c r="G29" s="121"/>
      <c r="H29" s="121">
        <f>F29+G29</f>
        <v>200</v>
      </c>
      <c r="I29" s="121"/>
      <c r="J29" s="121">
        <f>H29+I29</f>
        <v>200</v>
      </c>
    </row>
    <row r="30" spans="1:10" ht="12.75">
      <c r="A30" s="110" t="s">
        <v>105</v>
      </c>
      <c r="B30" s="113"/>
      <c r="C30" s="131">
        <v>41</v>
      </c>
      <c r="D30" s="131">
        <v>633006</v>
      </c>
      <c r="E30" s="119" t="s">
        <v>104</v>
      </c>
      <c r="F30" s="121"/>
      <c r="G30" s="121"/>
      <c r="H30" s="121">
        <f>F30+G30</f>
        <v>0</v>
      </c>
      <c r="I30" s="121"/>
      <c r="J30" s="121">
        <f>H30+I30</f>
        <v>0</v>
      </c>
    </row>
    <row r="31" spans="1:10" ht="12.75">
      <c r="A31" s="110" t="s">
        <v>108</v>
      </c>
      <c r="B31" s="113"/>
      <c r="C31" s="131">
        <v>41</v>
      </c>
      <c r="D31" s="131">
        <v>635004</v>
      </c>
      <c r="E31" s="119" t="s">
        <v>207</v>
      </c>
      <c r="F31" s="121">
        <v>200</v>
      </c>
      <c r="G31" s="121"/>
      <c r="H31" s="121">
        <f>F31+G31</f>
        <v>200</v>
      </c>
      <c r="I31" s="121"/>
      <c r="J31" s="121">
        <f>H31+I31</f>
        <v>200</v>
      </c>
    </row>
    <row r="32" spans="1:10" ht="12.75">
      <c r="A32" s="110" t="s">
        <v>111</v>
      </c>
      <c r="B32" s="111" t="s">
        <v>208</v>
      </c>
      <c r="C32" s="395" t="s">
        <v>209</v>
      </c>
      <c r="D32" s="395"/>
      <c r="E32" s="395"/>
      <c r="F32" s="137">
        <f aca="true" t="shared" si="2" ref="F32:J33">SUM(F33)</f>
        <v>0</v>
      </c>
      <c r="G32" s="137">
        <f t="shared" si="2"/>
        <v>0</v>
      </c>
      <c r="H32" s="137">
        <f t="shared" si="2"/>
        <v>0</v>
      </c>
      <c r="I32" s="137">
        <f t="shared" si="2"/>
        <v>0</v>
      </c>
      <c r="J32" s="137">
        <f t="shared" si="2"/>
        <v>0</v>
      </c>
    </row>
    <row r="33" spans="1:10" ht="12.75">
      <c r="A33" s="110" t="s">
        <v>113</v>
      </c>
      <c r="B33" s="113"/>
      <c r="C33" s="114" t="s">
        <v>210</v>
      </c>
      <c r="D33" s="396" t="s">
        <v>211</v>
      </c>
      <c r="E33" s="396"/>
      <c r="F33" s="124">
        <f t="shared" si="2"/>
        <v>0</v>
      </c>
      <c r="G33" s="124">
        <f t="shared" si="2"/>
        <v>0</v>
      </c>
      <c r="H33" s="124">
        <f t="shared" si="2"/>
        <v>0</v>
      </c>
      <c r="I33" s="124">
        <f t="shared" si="2"/>
        <v>0</v>
      </c>
      <c r="J33" s="124">
        <f t="shared" si="2"/>
        <v>0</v>
      </c>
    </row>
    <row r="34" spans="1:10" ht="12.75">
      <c r="A34" s="110" t="s">
        <v>115</v>
      </c>
      <c r="B34" s="113"/>
      <c r="C34" s="131">
        <v>41</v>
      </c>
      <c r="D34" s="131">
        <v>633006</v>
      </c>
      <c r="E34" s="119" t="s">
        <v>104</v>
      </c>
      <c r="F34" s="121"/>
      <c r="G34" s="121"/>
      <c r="H34" s="121">
        <f>F34+G34</f>
        <v>0</v>
      </c>
      <c r="I34" s="121"/>
      <c r="J34" s="121">
        <f>H34+I34</f>
        <v>0</v>
      </c>
    </row>
    <row r="35" spans="1:10" ht="12.75">
      <c r="A35" s="110" t="s">
        <v>117</v>
      </c>
      <c r="B35" s="111" t="s">
        <v>212</v>
      </c>
      <c r="C35" s="395" t="s">
        <v>213</v>
      </c>
      <c r="D35" s="395"/>
      <c r="E35" s="395"/>
      <c r="F35" s="137">
        <f aca="true" t="shared" si="3" ref="F35:J36">F36</f>
        <v>14320</v>
      </c>
      <c r="G35" s="137">
        <f t="shared" si="3"/>
        <v>0</v>
      </c>
      <c r="H35" s="137">
        <f t="shared" si="3"/>
        <v>14320</v>
      </c>
      <c r="I35" s="137">
        <f t="shared" si="3"/>
        <v>0</v>
      </c>
      <c r="J35" s="137">
        <f t="shared" si="3"/>
        <v>14320</v>
      </c>
    </row>
    <row r="36" spans="1:10" ht="12.75">
      <c r="A36" s="110" t="s">
        <v>119</v>
      </c>
      <c r="B36" s="113"/>
      <c r="C36" s="114" t="s">
        <v>214</v>
      </c>
      <c r="D36" s="396" t="s">
        <v>215</v>
      </c>
      <c r="E36" s="396"/>
      <c r="F36" s="124">
        <f t="shared" si="3"/>
        <v>14320</v>
      </c>
      <c r="G36" s="124">
        <f t="shared" si="3"/>
        <v>0</v>
      </c>
      <c r="H36" s="124">
        <f t="shared" si="3"/>
        <v>14320</v>
      </c>
      <c r="I36" s="124">
        <f t="shared" si="3"/>
        <v>0</v>
      </c>
      <c r="J36" s="124">
        <f t="shared" si="3"/>
        <v>14320</v>
      </c>
    </row>
    <row r="37" spans="1:10" ht="12.75">
      <c r="A37" s="110" t="s">
        <v>121</v>
      </c>
      <c r="B37" s="113"/>
      <c r="C37" s="117"/>
      <c r="D37" s="416" t="s">
        <v>216</v>
      </c>
      <c r="E37" s="416"/>
      <c r="F37" s="149">
        <f>SUM(F38:F51)</f>
        <v>14320</v>
      </c>
      <c r="G37" s="149">
        <f>SUM(G38:G51)</f>
        <v>0</v>
      </c>
      <c r="H37" s="149">
        <f>SUM(H38:H51)</f>
        <v>14320</v>
      </c>
      <c r="I37" s="149">
        <f>SUM(I38:I51)</f>
        <v>0</v>
      </c>
      <c r="J37" s="149">
        <f>SUM(J38:J51)</f>
        <v>14320</v>
      </c>
    </row>
    <row r="38" spans="1:10" ht="12.75">
      <c r="A38" s="110" t="s">
        <v>123</v>
      </c>
      <c r="B38" s="125"/>
      <c r="C38" s="126">
        <v>41</v>
      </c>
      <c r="D38" s="127">
        <v>611</v>
      </c>
      <c r="E38" s="128" t="s">
        <v>90</v>
      </c>
      <c r="F38" s="121">
        <v>5400</v>
      </c>
      <c r="G38" s="121"/>
      <c r="H38" s="121">
        <f>F38+G38</f>
        <v>5400</v>
      </c>
      <c r="I38" s="121"/>
      <c r="J38" s="121">
        <f>H38+I38</f>
        <v>5400</v>
      </c>
    </row>
    <row r="39" spans="1:10" ht="12.75">
      <c r="A39" s="110" t="s">
        <v>125</v>
      </c>
      <c r="B39" s="113"/>
      <c r="C39" s="131">
        <v>41</v>
      </c>
      <c r="D39" s="131">
        <v>612001</v>
      </c>
      <c r="E39" s="119" t="s">
        <v>92</v>
      </c>
      <c r="F39" s="121">
        <v>2200</v>
      </c>
      <c r="G39" s="121"/>
      <c r="H39" s="121">
        <f aca="true" t="shared" si="4" ref="H39:H51">F39+G39</f>
        <v>2200</v>
      </c>
      <c r="I39" s="121"/>
      <c r="J39" s="121">
        <f aca="true" t="shared" si="5" ref="J39:J51">H39+I39</f>
        <v>2200</v>
      </c>
    </row>
    <row r="40" spans="1:10" ht="12.75">
      <c r="A40" s="110" t="s">
        <v>127</v>
      </c>
      <c r="B40" s="113"/>
      <c r="C40" s="131">
        <v>41</v>
      </c>
      <c r="D40" s="131">
        <v>612002</v>
      </c>
      <c r="E40" s="119" t="s">
        <v>194</v>
      </c>
      <c r="F40" s="121">
        <v>800</v>
      </c>
      <c r="G40" s="121"/>
      <c r="H40" s="121">
        <f t="shared" si="4"/>
        <v>800</v>
      </c>
      <c r="I40" s="121"/>
      <c r="J40" s="121">
        <f t="shared" si="5"/>
        <v>800</v>
      </c>
    </row>
    <row r="41" spans="1:10" ht="12.75">
      <c r="A41" s="110" t="s">
        <v>129</v>
      </c>
      <c r="B41" s="113"/>
      <c r="C41" s="131">
        <v>41</v>
      </c>
      <c r="D41" s="118">
        <v>614</v>
      </c>
      <c r="E41" s="119" t="s">
        <v>94</v>
      </c>
      <c r="F41" s="121"/>
      <c r="G41" s="121"/>
      <c r="H41" s="121">
        <f t="shared" si="4"/>
        <v>0</v>
      </c>
      <c r="I41" s="121"/>
      <c r="J41" s="121">
        <f t="shared" si="5"/>
        <v>0</v>
      </c>
    </row>
    <row r="42" spans="1:10" ht="12.75">
      <c r="A42" s="110" t="s">
        <v>130</v>
      </c>
      <c r="B42" s="113"/>
      <c r="C42" s="131">
        <v>41</v>
      </c>
      <c r="D42" s="118">
        <v>620</v>
      </c>
      <c r="E42" s="119" t="s">
        <v>96</v>
      </c>
      <c r="F42" s="121">
        <v>2700</v>
      </c>
      <c r="G42" s="121"/>
      <c r="H42" s="121">
        <f t="shared" si="4"/>
        <v>2700</v>
      </c>
      <c r="I42" s="121"/>
      <c r="J42" s="121">
        <f t="shared" si="5"/>
        <v>2700</v>
      </c>
    </row>
    <row r="43" spans="1:10" ht="12.75">
      <c r="A43" s="110" t="s">
        <v>217</v>
      </c>
      <c r="B43" s="113"/>
      <c r="C43" s="131">
        <v>41</v>
      </c>
      <c r="D43" s="118">
        <v>633006</v>
      </c>
      <c r="E43" s="119" t="s">
        <v>104</v>
      </c>
      <c r="F43" s="121"/>
      <c r="G43" s="121"/>
      <c r="H43" s="121">
        <f t="shared" si="4"/>
        <v>0</v>
      </c>
      <c r="I43" s="121"/>
      <c r="J43" s="121">
        <f t="shared" si="5"/>
        <v>0</v>
      </c>
    </row>
    <row r="44" spans="1:10" ht="12.75">
      <c r="A44" s="110" t="s">
        <v>132</v>
      </c>
      <c r="B44" s="113"/>
      <c r="C44" s="131">
        <v>41</v>
      </c>
      <c r="D44" s="131">
        <v>637016</v>
      </c>
      <c r="E44" s="119" t="s">
        <v>98</v>
      </c>
      <c r="F44" s="121">
        <v>120</v>
      </c>
      <c r="G44" s="121"/>
      <c r="H44" s="121">
        <f t="shared" si="4"/>
        <v>120</v>
      </c>
      <c r="I44" s="121"/>
      <c r="J44" s="121">
        <f t="shared" si="5"/>
        <v>120</v>
      </c>
    </row>
    <row r="45" spans="1:10" ht="12.75">
      <c r="A45" s="110" t="s">
        <v>218</v>
      </c>
      <c r="B45" s="113"/>
      <c r="C45" s="131">
        <v>41</v>
      </c>
      <c r="D45" s="131">
        <v>642015</v>
      </c>
      <c r="E45" s="119" t="s">
        <v>100</v>
      </c>
      <c r="F45" s="121">
        <v>100</v>
      </c>
      <c r="G45" s="121"/>
      <c r="H45" s="121">
        <f t="shared" si="4"/>
        <v>100</v>
      </c>
      <c r="I45" s="121"/>
      <c r="J45" s="121">
        <f t="shared" si="5"/>
        <v>100</v>
      </c>
    </row>
    <row r="46" spans="1:10" ht="12.75">
      <c r="A46" s="110" t="s">
        <v>133</v>
      </c>
      <c r="B46" s="113"/>
      <c r="C46" s="131">
        <v>41</v>
      </c>
      <c r="D46" s="131">
        <v>637014</v>
      </c>
      <c r="E46" s="119" t="s">
        <v>102</v>
      </c>
      <c r="F46" s="121">
        <v>400</v>
      </c>
      <c r="G46" s="121"/>
      <c r="H46" s="121">
        <f t="shared" si="4"/>
        <v>400</v>
      </c>
      <c r="I46" s="121"/>
      <c r="J46" s="121">
        <f t="shared" si="5"/>
        <v>400</v>
      </c>
    </row>
    <row r="47" spans="1:10" ht="12.75">
      <c r="A47" s="110" t="s">
        <v>134</v>
      </c>
      <c r="B47" s="113"/>
      <c r="C47" s="131">
        <v>41</v>
      </c>
      <c r="D47" s="131">
        <v>631002</v>
      </c>
      <c r="E47" s="119" t="s">
        <v>219</v>
      </c>
      <c r="F47" s="121"/>
      <c r="G47" s="121"/>
      <c r="H47" s="121">
        <f t="shared" si="4"/>
        <v>0</v>
      </c>
      <c r="I47" s="121"/>
      <c r="J47" s="121">
        <f t="shared" si="5"/>
        <v>0</v>
      </c>
    </row>
    <row r="48" spans="1:10" ht="12.75">
      <c r="A48" s="110" t="s">
        <v>220</v>
      </c>
      <c r="B48" s="113"/>
      <c r="C48" s="131">
        <v>41</v>
      </c>
      <c r="D48" s="131">
        <v>632003</v>
      </c>
      <c r="E48" s="119" t="s">
        <v>146</v>
      </c>
      <c r="F48" s="121">
        <v>400</v>
      </c>
      <c r="G48" s="121"/>
      <c r="H48" s="121">
        <f t="shared" si="4"/>
        <v>400</v>
      </c>
      <c r="I48" s="121"/>
      <c r="J48" s="121">
        <f t="shared" si="5"/>
        <v>400</v>
      </c>
    </row>
    <row r="49" spans="1:10" ht="12.75">
      <c r="A49" s="110" t="s">
        <v>221</v>
      </c>
      <c r="B49" s="113"/>
      <c r="C49" s="131">
        <v>41</v>
      </c>
      <c r="D49" s="131">
        <v>637027</v>
      </c>
      <c r="E49" s="119" t="s">
        <v>174</v>
      </c>
      <c r="F49" s="121">
        <v>700</v>
      </c>
      <c r="G49" s="121"/>
      <c r="H49" s="121">
        <f t="shared" si="4"/>
        <v>700</v>
      </c>
      <c r="I49" s="121"/>
      <c r="J49" s="121">
        <f t="shared" si="5"/>
        <v>700</v>
      </c>
    </row>
    <row r="50" spans="1:10" ht="12.75">
      <c r="A50" s="110" t="s">
        <v>222</v>
      </c>
      <c r="B50" s="113"/>
      <c r="C50" s="131">
        <v>41</v>
      </c>
      <c r="D50" s="131">
        <v>637004</v>
      </c>
      <c r="E50" s="119" t="s">
        <v>223</v>
      </c>
      <c r="F50" s="121">
        <v>1500</v>
      </c>
      <c r="G50" s="121"/>
      <c r="H50" s="121">
        <f t="shared" si="4"/>
        <v>1500</v>
      </c>
      <c r="I50" s="121"/>
      <c r="J50" s="121">
        <f t="shared" si="5"/>
        <v>1500</v>
      </c>
    </row>
    <row r="51" spans="1:10" ht="12.75">
      <c r="A51" s="110" t="s">
        <v>224</v>
      </c>
      <c r="B51" s="113"/>
      <c r="C51" s="131">
        <v>41</v>
      </c>
      <c r="D51" s="131">
        <v>642012</v>
      </c>
      <c r="E51" s="119" t="s">
        <v>225</v>
      </c>
      <c r="F51" s="121"/>
      <c r="G51" s="121"/>
      <c r="H51" s="121">
        <f t="shared" si="4"/>
        <v>0</v>
      </c>
      <c r="I51" s="121"/>
      <c r="J51" s="121">
        <f t="shared" si="5"/>
        <v>0</v>
      </c>
    </row>
    <row r="52" spans="1:10" ht="12.75">
      <c r="A52" s="110" t="s">
        <v>226</v>
      </c>
      <c r="B52" s="111" t="s">
        <v>106</v>
      </c>
      <c r="C52" s="395" t="s">
        <v>107</v>
      </c>
      <c r="D52" s="395"/>
      <c r="E52" s="395"/>
      <c r="F52" s="137">
        <f>SUM(F53+F91+F63)</f>
        <v>553820</v>
      </c>
      <c r="G52" s="137">
        <f>SUM(G53+G91+G63)</f>
        <v>0</v>
      </c>
      <c r="H52" s="137">
        <f>SUM(H53+H91+H63)</f>
        <v>553820</v>
      </c>
      <c r="I52" s="137">
        <f>SUM(I53+I91+I63)</f>
        <v>-10400</v>
      </c>
      <c r="J52" s="137">
        <f>SUM(J53+J91+J63)</f>
        <v>543420</v>
      </c>
    </row>
    <row r="53" spans="1:10" ht="12.75">
      <c r="A53" s="110" t="s">
        <v>227</v>
      </c>
      <c r="B53" s="113"/>
      <c r="C53" s="114" t="s">
        <v>228</v>
      </c>
      <c r="D53" s="396" t="s">
        <v>229</v>
      </c>
      <c r="E53" s="396"/>
      <c r="F53" s="116">
        <f>SUM(F54)</f>
        <v>10520</v>
      </c>
      <c r="G53" s="116">
        <f>SUM(G54)</f>
        <v>0</v>
      </c>
      <c r="H53" s="116">
        <f>SUM(H54)</f>
        <v>10520</v>
      </c>
      <c r="I53" s="116">
        <f>SUM(I54)</f>
        <v>0</v>
      </c>
      <c r="J53" s="116">
        <f>SUM(J54)</f>
        <v>10520</v>
      </c>
    </row>
    <row r="54" spans="1:10" ht="12.75">
      <c r="A54" s="110" t="s">
        <v>230</v>
      </c>
      <c r="B54" s="113"/>
      <c r="C54" s="117"/>
      <c r="D54" s="414" t="s">
        <v>231</v>
      </c>
      <c r="E54" s="414"/>
      <c r="F54" s="149">
        <f>SUM(F55:F62)</f>
        <v>10520</v>
      </c>
      <c r="G54" s="149">
        <f>SUM(G55:G62)</f>
        <v>0</v>
      </c>
      <c r="H54" s="149">
        <f>SUM(H55:H62)</f>
        <v>10520</v>
      </c>
      <c r="I54" s="149">
        <f>SUM(I55:I62)</f>
        <v>0</v>
      </c>
      <c r="J54" s="149">
        <f>SUM(J55:J62)</f>
        <v>10520</v>
      </c>
    </row>
    <row r="55" spans="1:10" ht="12.75">
      <c r="A55" s="110" t="s">
        <v>232</v>
      </c>
      <c r="B55" s="113"/>
      <c r="C55" s="117" t="s">
        <v>233</v>
      </c>
      <c r="D55" s="118">
        <v>611</v>
      </c>
      <c r="E55" s="119" t="s">
        <v>90</v>
      </c>
      <c r="F55" s="121">
        <v>5600</v>
      </c>
      <c r="G55" s="121"/>
      <c r="H55" s="121">
        <f>F55+G55</f>
        <v>5600</v>
      </c>
      <c r="I55" s="121"/>
      <c r="J55" s="121">
        <f>H55+I55</f>
        <v>5600</v>
      </c>
    </row>
    <row r="56" spans="1:10" ht="12.75">
      <c r="A56" s="110" t="s">
        <v>234</v>
      </c>
      <c r="B56" s="113"/>
      <c r="C56" s="117" t="s">
        <v>233</v>
      </c>
      <c r="D56" s="131">
        <v>612001</v>
      </c>
      <c r="E56" s="119" t="s">
        <v>235</v>
      </c>
      <c r="F56" s="121">
        <v>1600</v>
      </c>
      <c r="G56" s="121"/>
      <c r="H56" s="121">
        <f aca="true" t="shared" si="6" ref="H56:H62">F56+G56</f>
        <v>1600</v>
      </c>
      <c r="I56" s="121"/>
      <c r="J56" s="121">
        <f aca="true" t="shared" si="7" ref="J56:J62">H56+I56</f>
        <v>1600</v>
      </c>
    </row>
    <row r="57" spans="1:10" ht="12.75">
      <c r="A57" s="110" t="s">
        <v>236</v>
      </c>
      <c r="B57" s="113"/>
      <c r="C57" s="117" t="s">
        <v>233</v>
      </c>
      <c r="D57" s="118">
        <v>614</v>
      </c>
      <c r="E57" s="119" t="s">
        <v>94</v>
      </c>
      <c r="F57" s="121"/>
      <c r="G57" s="121"/>
      <c r="H57" s="121">
        <f t="shared" si="6"/>
        <v>0</v>
      </c>
      <c r="I57" s="121"/>
      <c r="J57" s="121">
        <f t="shared" si="7"/>
        <v>0</v>
      </c>
    </row>
    <row r="58" spans="1:10" ht="12.75">
      <c r="A58" s="110" t="s">
        <v>237</v>
      </c>
      <c r="B58" s="113"/>
      <c r="C58" s="117" t="s">
        <v>233</v>
      </c>
      <c r="D58" s="118">
        <v>620</v>
      </c>
      <c r="E58" s="119" t="s">
        <v>96</v>
      </c>
      <c r="F58" s="121">
        <v>2700</v>
      </c>
      <c r="G58" s="121"/>
      <c r="H58" s="121">
        <f t="shared" si="6"/>
        <v>2700</v>
      </c>
      <c r="I58" s="121"/>
      <c r="J58" s="121">
        <f t="shared" si="7"/>
        <v>2700</v>
      </c>
    </row>
    <row r="59" spans="1:10" ht="12.75">
      <c r="A59" s="110" t="s">
        <v>238</v>
      </c>
      <c r="B59" s="113"/>
      <c r="C59" s="161" t="s">
        <v>233</v>
      </c>
      <c r="D59" s="118">
        <v>632003</v>
      </c>
      <c r="E59" s="119" t="s">
        <v>146</v>
      </c>
      <c r="F59" s="121"/>
      <c r="G59" s="121"/>
      <c r="H59" s="121">
        <f t="shared" si="6"/>
        <v>0</v>
      </c>
      <c r="I59" s="121"/>
      <c r="J59" s="121">
        <f t="shared" si="7"/>
        <v>0</v>
      </c>
    </row>
    <row r="60" spans="1:10" ht="12.75">
      <c r="A60" s="110" t="s">
        <v>239</v>
      </c>
      <c r="B60" s="113"/>
      <c r="C60" s="162" t="s">
        <v>233</v>
      </c>
      <c r="D60" s="131">
        <v>637016</v>
      </c>
      <c r="E60" s="119" t="s">
        <v>98</v>
      </c>
      <c r="F60" s="121">
        <v>120</v>
      </c>
      <c r="G60" s="121"/>
      <c r="H60" s="121">
        <f t="shared" si="6"/>
        <v>120</v>
      </c>
      <c r="I60" s="121"/>
      <c r="J60" s="121">
        <f t="shared" si="7"/>
        <v>120</v>
      </c>
    </row>
    <row r="61" spans="1:10" ht="12.75">
      <c r="A61" s="110" t="s">
        <v>240</v>
      </c>
      <c r="B61" s="113"/>
      <c r="C61" s="162" t="s">
        <v>233</v>
      </c>
      <c r="D61" s="131">
        <v>642015</v>
      </c>
      <c r="E61" s="119" t="s">
        <v>100</v>
      </c>
      <c r="F61" s="121">
        <v>100</v>
      </c>
      <c r="G61" s="121"/>
      <c r="H61" s="121">
        <f t="shared" si="6"/>
        <v>100</v>
      </c>
      <c r="I61" s="121"/>
      <c r="J61" s="121">
        <f t="shared" si="7"/>
        <v>100</v>
      </c>
    </row>
    <row r="62" spans="1:10" ht="12.75">
      <c r="A62" s="110" t="s">
        <v>241</v>
      </c>
      <c r="B62" s="113"/>
      <c r="C62" s="162" t="s">
        <v>233</v>
      </c>
      <c r="D62" s="131">
        <v>637014</v>
      </c>
      <c r="E62" s="119" t="s">
        <v>102</v>
      </c>
      <c r="F62" s="121">
        <v>400</v>
      </c>
      <c r="G62" s="121"/>
      <c r="H62" s="121">
        <f t="shared" si="6"/>
        <v>400</v>
      </c>
      <c r="I62" s="121"/>
      <c r="J62" s="121">
        <f t="shared" si="7"/>
        <v>400</v>
      </c>
    </row>
    <row r="63" spans="1:10" ht="12.75">
      <c r="A63" s="110" t="s">
        <v>242</v>
      </c>
      <c r="B63" s="113"/>
      <c r="C63" s="114" t="s">
        <v>109</v>
      </c>
      <c r="D63" s="396" t="s">
        <v>243</v>
      </c>
      <c r="E63" s="396"/>
      <c r="F63" s="116">
        <f>SUM(F64)</f>
        <v>528300</v>
      </c>
      <c r="G63" s="116">
        <f>SUM(G64)</f>
        <v>0</v>
      </c>
      <c r="H63" s="116">
        <f>SUM(H64)</f>
        <v>528300</v>
      </c>
      <c r="I63" s="116">
        <f>SUM(I64)</f>
        <v>-11000</v>
      </c>
      <c r="J63" s="116">
        <f>SUM(J64)</f>
        <v>517300</v>
      </c>
    </row>
    <row r="64" spans="1:10" ht="12.75">
      <c r="A64" s="110" t="s">
        <v>244</v>
      </c>
      <c r="B64" s="113"/>
      <c r="C64" s="117"/>
      <c r="D64" s="414" t="s">
        <v>24</v>
      </c>
      <c r="E64" s="414"/>
      <c r="F64" s="149">
        <f>SUM(F65:F90)</f>
        <v>528300</v>
      </c>
      <c r="G64" s="149">
        <f>SUM(G65:G90)</f>
        <v>0</v>
      </c>
      <c r="H64" s="149">
        <f>SUM(H65:H90)</f>
        <v>528300</v>
      </c>
      <c r="I64" s="149">
        <f>SUM(I65:I90)</f>
        <v>-11000</v>
      </c>
      <c r="J64" s="149">
        <f>SUM(J65:J90)</f>
        <v>517300</v>
      </c>
    </row>
    <row r="65" spans="1:10" ht="12.75">
      <c r="A65" s="110" t="s">
        <v>245</v>
      </c>
      <c r="B65" s="113"/>
      <c r="C65" s="131">
        <v>41</v>
      </c>
      <c r="D65" s="131">
        <v>611</v>
      </c>
      <c r="E65" s="119" t="s">
        <v>90</v>
      </c>
      <c r="F65" s="121">
        <v>240000</v>
      </c>
      <c r="G65" s="121"/>
      <c r="H65" s="121">
        <f>F65+G65</f>
        <v>240000</v>
      </c>
      <c r="I65" s="121"/>
      <c r="J65" s="121">
        <f>H65+I65</f>
        <v>240000</v>
      </c>
    </row>
    <row r="66" spans="1:10" ht="12.75">
      <c r="A66" s="110" t="s">
        <v>246</v>
      </c>
      <c r="B66" s="113"/>
      <c r="C66" s="131">
        <v>41</v>
      </c>
      <c r="D66" s="131">
        <v>642012</v>
      </c>
      <c r="E66" s="119" t="s">
        <v>247</v>
      </c>
      <c r="F66" s="121"/>
      <c r="G66" s="121"/>
      <c r="H66" s="121">
        <f aca="true" t="shared" si="8" ref="H66:H90">F66+G66</f>
        <v>0</v>
      </c>
      <c r="I66" s="121"/>
      <c r="J66" s="121">
        <f aca="true" t="shared" si="9" ref="J66:J90">H66+I66</f>
        <v>0</v>
      </c>
    </row>
    <row r="67" spans="1:10" ht="12.75">
      <c r="A67" s="110" t="s">
        <v>248</v>
      </c>
      <c r="B67" s="113"/>
      <c r="C67" s="131">
        <v>41</v>
      </c>
      <c r="D67" s="131">
        <v>642013</v>
      </c>
      <c r="E67" s="119" t="s">
        <v>249</v>
      </c>
      <c r="F67" s="121">
        <v>4000</v>
      </c>
      <c r="G67" s="121"/>
      <c r="H67" s="121">
        <f t="shared" si="8"/>
        <v>4000</v>
      </c>
      <c r="I67" s="121"/>
      <c r="J67" s="121">
        <f t="shared" si="9"/>
        <v>4000</v>
      </c>
    </row>
    <row r="68" spans="1:10" ht="12.75">
      <c r="A68" s="110" t="s">
        <v>250</v>
      </c>
      <c r="B68" s="113"/>
      <c r="C68" s="131">
        <v>41</v>
      </c>
      <c r="D68" s="131">
        <v>612001</v>
      </c>
      <c r="E68" s="119" t="s">
        <v>92</v>
      </c>
      <c r="F68" s="121">
        <v>47000</v>
      </c>
      <c r="G68" s="121"/>
      <c r="H68" s="121">
        <f t="shared" si="8"/>
        <v>47000</v>
      </c>
      <c r="I68" s="121"/>
      <c r="J68" s="121">
        <f t="shared" si="9"/>
        <v>47000</v>
      </c>
    </row>
    <row r="69" spans="1:10" ht="12.75">
      <c r="A69" s="110" t="s">
        <v>251</v>
      </c>
      <c r="B69" s="113"/>
      <c r="C69" s="131">
        <v>41</v>
      </c>
      <c r="D69" s="131">
        <v>612002</v>
      </c>
      <c r="E69" s="119" t="s">
        <v>194</v>
      </c>
      <c r="F69" s="121">
        <v>9000</v>
      </c>
      <c r="G69" s="121"/>
      <c r="H69" s="121">
        <f t="shared" si="8"/>
        <v>9000</v>
      </c>
      <c r="I69" s="121"/>
      <c r="J69" s="121">
        <f t="shared" si="9"/>
        <v>9000</v>
      </c>
    </row>
    <row r="70" spans="1:10" ht="12.75">
      <c r="A70" s="110" t="s">
        <v>252</v>
      </c>
      <c r="B70" s="113"/>
      <c r="C70" s="131">
        <v>41</v>
      </c>
      <c r="D70" s="131">
        <v>614</v>
      </c>
      <c r="E70" s="119" t="s">
        <v>94</v>
      </c>
      <c r="F70" s="121">
        <v>10000</v>
      </c>
      <c r="G70" s="121"/>
      <c r="H70" s="121">
        <f t="shared" si="8"/>
        <v>10000</v>
      </c>
      <c r="I70" s="121"/>
      <c r="J70" s="121">
        <f t="shared" si="9"/>
        <v>10000</v>
      </c>
    </row>
    <row r="71" spans="1:10" ht="12.75">
      <c r="A71" s="110" t="s">
        <v>253</v>
      </c>
      <c r="B71" s="113"/>
      <c r="C71" s="131">
        <v>41</v>
      </c>
      <c r="D71" s="131">
        <v>620</v>
      </c>
      <c r="E71" s="119" t="s">
        <v>96</v>
      </c>
      <c r="F71" s="121">
        <v>120000</v>
      </c>
      <c r="G71" s="121"/>
      <c r="H71" s="121">
        <f t="shared" si="8"/>
        <v>120000</v>
      </c>
      <c r="I71" s="121">
        <v>-10000</v>
      </c>
      <c r="J71" s="121">
        <f t="shared" si="9"/>
        <v>110000</v>
      </c>
    </row>
    <row r="72" spans="1:10" ht="12.75">
      <c r="A72" s="110" t="s">
        <v>254</v>
      </c>
      <c r="B72" s="113"/>
      <c r="C72" s="131">
        <v>41</v>
      </c>
      <c r="D72" s="131">
        <v>637016</v>
      </c>
      <c r="E72" s="119" t="s">
        <v>98</v>
      </c>
      <c r="F72" s="121">
        <v>4500</v>
      </c>
      <c r="G72" s="121"/>
      <c r="H72" s="121">
        <f t="shared" si="8"/>
        <v>4500</v>
      </c>
      <c r="I72" s="121"/>
      <c r="J72" s="121">
        <f t="shared" si="9"/>
        <v>4500</v>
      </c>
    </row>
    <row r="73" spans="1:10" ht="12.75">
      <c r="A73" s="110" t="s">
        <v>255</v>
      </c>
      <c r="B73" s="113"/>
      <c r="C73" s="131">
        <v>41</v>
      </c>
      <c r="D73" s="131">
        <v>642015</v>
      </c>
      <c r="E73" s="119" t="s">
        <v>100</v>
      </c>
      <c r="F73" s="121">
        <v>2000</v>
      </c>
      <c r="G73" s="121"/>
      <c r="H73" s="121">
        <f t="shared" si="8"/>
        <v>2000</v>
      </c>
      <c r="I73" s="121"/>
      <c r="J73" s="121">
        <f t="shared" si="9"/>
        <v>2000</v>
      </c>
    </row>
    <row r="74" spans="1:10" ht="12.75">
      <c r="A74" s="110" t="s">
        <v>256</v>
      </c>
      <c r="B74" s="113"/>
      <c r="C74" s="131">
        <v>41</v>
      </c>
      <c r="D74" s="131">
        <v>637014</v>
      </c>
      <c r="E74" s="119" t="s">
        <v>102</v>
      </c>
      <c r="F74" s="121">
        <v>15000</v>
      </c>
      <c r="G74" s="121"/>
      <c r="H74" s="121">
        <f t="shared" si="8"/>
        <v>15000</v>
      </c>
      <c r="I74" s="121">
        <v>-3000</v>
      </c>
      <c r="J74" s="121">
        <f t="shared" si="9"/>
        <v>12000</v>
      </c>
    </row>
    <row r="75" spans="1:10" s="130" customFormat="1" ht="12.75">
      <c r="A75" s="110" t="s">
        <v>257</v>
      </c>
      <c r="B75" s="125"/>
      <c r="C75" s="126">
        <v>41</v>
      </c>
      <c r="D75" s="126">
        <v>635004</v>
      </c>
      <c r="E75" s="128" t="s">
        <v>258</v>
      </c>
      <c r="F75" s="121">
        <v>500</v>
      </c>
      <c r="G75" s="121"/>
      <c r="H75" s="121">
        <f t="shared" si="8"/>
        <v>500</v>
      </c>
      <c r="I75" s="121"/>
      <c r="J75" s="121">
        <f t="shared" si="9"/>
        <v>500</v>
      </c>
    </row>
    <row r="76" spans="1:10" s="130" customFormat="1" ht="12.75">
      <c r="A76" s="110" t="s">
        <v>259</v>
      </c>
      <c r="B76" s="125"/>
      <c r="C76" s="126">
        <v>41</v>
      </c>
      <c r="D76" s="126">
        <v>631001</v>
      </c>
      <c r="E76" s="128" t="s">
        <v>196</v>
      </c>
      <c r="F76" s="121">
        <v>500</v>
      </c>
      <c r="G76" s="121"/>
      <c r="H76" s="121">
        <f t="shared" si="8"/>
        <v>500</v>
      </c>
      <c r="I76" s="121">
        <v>500</v>
      </c>
      <c r="J76" s="121">
        <f t="shared" si="9"/>
        <v>1000</v>
      </c>
    </row>
    <row r="77" spans="1:10" s="130" customFormat="1" ht="12.75">
      <c r="A77" s="110" t="s">
        <v>260</v>
      </c>
      <c r="B77" s="125"/>
      <c r="C77" s="126">
        <v>41</v>
      </c>
      <c r="D77" s="126">
        <v>631002</v>
      </c>
      <c r="E77" s="128" t="s">
        <v>261</v>
      </c>
      <c r="F77" s="121"/>
      <c r="G77" s="121"/>
      <c r="H77" s="121">
        <f t="shared" si="8"/>
        <v>0</v>
      </c>
      <c r="I77" s="121">
        <v>500</v>
      </c>
      <c r="J77" s="121">
        <f t="shared" si="9"/>
        <v>500</v>
      </c>
    </row>
    <row r="78" spans="1:10" ht="12.75">
      <c r="A78" s="110" t="s">
        <v>262</v>
      </c>
      <c r="B78" s="113"/>
      <c r="C78" s="131">
        <v>41</v>
      </c>
      <c r="D78" s="131">
        <v>632003</v>
      </c>
      <c r="E78" s="119" t="s">
        <v>146</v>
      </c>
      <c r="F78" s="121">
        <v>17000</v>
      </c>
      <c r="G78" s="121"/>
      <c r="H78" s="121">
        <f t="shared" si="8"/>
        <v>17000</v>
      </c>
      <c r="I78" s="121">
        <v>1000</v>
      </c>
      <c r="J78" s="121">
        <f t="shared" si="9"/>
        <v>18000</v>
      </c>
    </row>
    <row r="79" spans="1:10" ht="12.75">
      <c r="A79" s="110" t="s">
        <v>263</v>
      </c>
      <c r="B79" s="113"/>
      <c r="C79" s="131">
        <v>41</v>
      </c>
      <c r="D79" s="131">
        <v>633001</v>
      </c>
      <c r="E79" s="119" t="s">
        <v>170</v>
      </c>
      <c r="F79" s="121">
        <v>2000</v>
      </c>
      <c r="G79" s="121"/>
      <c r="H79" s="121">
        <f t="shared" si="8"/>
        <v>2000</v>
      </c>
      <c r="I79" s="121"/>
      <c r="J79" s="121">
        <f t="shared" si="9"/>
        <v>2000</v>
      </c>
    </row>
    <row r="80" spans="1:10" ht="12.75">
      <c r="A80" s="110" t="s">
        <v>264</v>
      </c>
      <c r="B80" s="113"/>
      <c r="C80" s="131">
        <v>41</v>
      </c>
      <c r="D80" s="131">
        <v>633002</v>
      </c>
      <c r="E80" s="119" t="s">
        <v>265</v>
      </c>
      <c r="F80" s="121">
        <v>500</v>
      </c>
      <c r="G80" s="121"/>
      <c r="H80" s="121">
        <f t="shared" si="8"/>
        <v>500</v>
      </c>
      <c r="I80" s="121"/>
      <c r="J80" s="121">
        <f t="shared" si="9"/>
        <v>500</v>
      </c>
    </row>
    <row r="81" spans="1:10" ht="12.75">
      <c r="A81" s="110" t="s">
        <v>266</v>
      </c>
      <c r="B81" s="113"/>
      <c r="C81" s="131">
        <v>41</v>
      </c>
      <c r="D81" s="131">
        <v>633006</v>
      </c>
      <c r="E81" s="119" t="s">
        <v>104</v>
      </c>
      <c r="F81" s="121">
        <v>15000</v>
      </c>
      <c r="G81" s="121"/>
      <c r="H81" s="121">
        <f t="shared" si="8"/>
        <v>15000</v>
      </c>
      <c r="I81" s="121"/>
      <c r="J81" s="121">
        <f t="shared" si="9"/>
        <v>15000</v>
      </c>
    </row>
    <row r="82" spans="1:10" ht="12.75">
      <c r="A82" s="110" t="s">
        <v>267</v>
      </c>
      <c r="B82" s="113"/>
      <c r="C82" s="131">
        <v>41</v>
      </c>
      <c r="D82" s="131">
        <v>633009</v>
      </c>
      <c r="E82" s="119" t="s">
        <v>268</v>
      </c>
      <c r="F82" s="121">
        <v>1500</v>
      </c>
      <c r="G82" s="121"/>
      <c r="H82" s="121">
        <f t="shared" si="8"/>
        <v>1500</v>
      </c>
      <c r="I82" s="121"/>
      <c r="J82" s="121">
        <f t="shared" si="9"/>
        <v>1500</v>
      </c>
    </row>
    <row r="83" spans="1:10" ht="12.75">
      <c r="A83" s="110" t="s">
        <v>269</v>
      </c>
      <c r="B83" s="113"/>
      <c r="C83" s="131">
        <v>41</v>
      </c>
      <c r="D83" s="131">
        <v>633010</v>
      </c>
      <c r="E83" s="119" t="s">
        <v>199</v>
      </c>
      <c r="F83" s="121">
        <v>100</v>
      </c>
      <c r="G83" s="121"/>
      <c r="H83" s="121">
        <f t="shared" si="8"/>
        <v>100</v>
      </c>
      <c r="I83" s="121"/>
      <c r="J83" s="121">
        <f t="shared" si="9"/>
        <v>100</v>
      </c>
    </row>
    <row r="84" spans="1:10" ht="12.75">
      <c r="A84" s="110" t="s">
        <v>270</v>
      </c>
      <c r="B84" s="113"/>
      <c r="C84" s="131">
        <v>41</v>
      </c>
      <c r="D84" s="131">
        <v>633013</v>
      </c>
      <c r="E84" s="119" t="s">
        <v>271</v>
      </c>
      <c r="F84" s="121">
        <v>1000</v>
      </c>
      <c r="G84" s="121"/>
      <c r="H84" s="121">
        <f t="shared" si="8"/>
        <v>1000</v>
      </c>
      <c r="I84" s="121"/>
      <c r="J84" s="121">
        <f t="shared" si="9"/>
        <v>1000</v>
      </c>
    </row>
    <row r="85" spans="1:10" ht="12.75">
      <c r="A85" s="110" t="s">
        <v>272</v>
      </c>
      <c r="B85" s="113"/>
      <c r="C85" s="131">
        <v>41</v>
      </c>
      <c r="D85" s="131">
        <v>633016</v>
      </c>
      <c r="E85" s="119" t="s">
        <v>273</v>
      </c>
      <c r="F85" s="121">
        <v>500</v>
      </c>
      <c r="G85" s="121"/>
      <c r="H85" s="121">
        <f t="shared" si="8"/>
        <v>500</v>
      </c>
      <c r="I85" s="121"/>
      <c r="J85" s="121">
        <f t="shared" si="9"/>
        <v>500</v>
      </c>
    </row>
    <row r="86" spans="1:10" ht="12.75">
      <c r="A86" s="110" t="s">
        <v>274</v>
      </c>
      <c r="B86" s="113"/>
      <c r="C86" s="131">
        <v>41</v>
      </c>
      <c r="D86" s="131">
        <v>637036</v>
      </c>
      <c r="E86" s="119" t="s">
        <v>275</v>
      </c>
      <c r="F86" s="121">
        <v>1000</v>
      </c>
      <c r="G86" s="121"/>
      <c r="H86" s="121">
        <f t="shared" si="8"/>
        <v>1000</v>
      </c>
      <c r="I86" s="121"/>
      <c r="J86" s="121">
        <f t="shared" si="9"/>
        <v>1000</v>
      </c>
    </row>
    <row r="87" spans="1:10" ht="12.75">
      <c r="A87" s="110" t="s">
        <v>276</v>
      </c>
      <c r="B87" s="113"/>
      <c r="C87" s="131">
        <v>41</v>
      </c>
      <c r="D87" s="131">
        <v>637001</v>
      </c>
      <c r="E87" s="119" t="s">
        <v>277</v>
      </c>
      <c r="F87" s="121">
        <v>1000</v>
      </c>
      <c r="G87" s="121"/>
      <c r="H87" s="121">
        <f t="shared" si="8"/>
        <v>1000</v>
      </c>
      <c r="I87" s="121"/>
      <c r="J87" s="121">
        <f t="shared" si="9"/>
        <v>1000</v>
      </c>
    </row>
    <row r="88" spans="1:10" ht="12.75">
      <c r="A88" s="110" t="s">
        <v>278</v>
      </c>
      <c r="B88" s="113"/>
      <c r="C88" s="131">
        <v>41</v>
      </c>
      <c r="D88" s="131">
        <v>637004</v>
      </c>
      <c r="E88" s="119" t="s">
        <v>175</v>
      </c>
      <c r="F88" s="121">
        <v>32000</v>
      </c>
      <c r="G88" s="121"/>
      <c r="H88" s="121">
        <f t="shared" si="8"/>
        <v>32000</v>
      </c>
      <c r="I88" s="121">
        <v>2000</v>
      </c>
      <c r="J88" s="121">
        <f t="shared" si="9"/>
        <v>34000</v>
      </c>
    </row>
    <row r="89" spans="1:10" ht="12.75">
      <c r="A89" s="110" t="s">
        <v>279</v>
      </c>
      <c r="B89" s="113"/>
      <c r="C89" s="131">
        <v>41</v>
      </c>
      <c r="D89" s="131">
        <v>637023</v>
      </c>
      <c r="E89" s="119" t="s">
        <v>202</v>
      </c>
      <c r="F89" s="121">
        <v>200</v>
      </c>
      <c r="G89" s="121"/>
      <c r="H89" s="121">
        <f t="shared" si="8"/>
        <v>200</v>
      </c>
      <c r="I89" s="121"/>
      <c r="J89" s="121">
        <f t="shared" si="9"/>
        <v>200</v>
      </c>
    </row>
    <row r="90" spans="1:10" ht="12.75">
      <c r="A90" s="110" t="s">
        <v>280</v>
      </c>
      <c r="B90" s="113"/>
      <c r="C90" s="131">
        <v>41</v>
      </c>
      <c r="D90" s="131">
        <v>637027</v>
      </c>
      <c r="E90" s="119" t="s">
        <v>174</v>
      </c>
      <c r="F90" s="121">
        <v>4000</v>
      </c>
      <c r="G90" s="121"/>
      <c r="H90" s="121">
        <f t="shared" si="8"/>
        <v>4000</v>
      </c>
      <c r="I90" s="121">
        <v>-2000</v>
      </c>
      <c r="J90" s="121">
        <f t="shared" si="9"/>
        <v>2000</v>
      </c>
    </row>
    <row r="91" spans="1:10" s="130" customFormat="1" ht="12.75">
      <c r="A91" s="110" t="s">
        <v>281</v>
      </c>
      <c r="B91" s="113"/>
      <c r="C91" s="114" t="s">
        <v>282</v>
      </c>
      <c r="D91" s="396" t="s">
        <v>283</v>
      </c>
      <c r="E91" s="396"/>
      <c r="F91" s="116">
        <f>SUM(F92)</f>
        <v>15000</v>
      </c>
      <c r="G91" s="116">
        <f>SUM(G92)</f>
        <v>0</v>
      </c>
      <c r="H91" s="116">
        <f>SUM(H92)</f>
        <v>15000</v>
      </c>
      <c r="I91" s="116">
        <f>SUM(I92)</f>
        <v>600</v>
      </c>
      <c r="J91" s="116">
        <f>SUM(J92)</f>
        <v>15600</v>
      </c>
    </row>
    <row r="92" spans="1:10" ht="12.75">
      <c r="A92" s="110" t="s">
        <v>284</v>
      </c>
      <c r="B92" s="113"/>
      <c r="C92" s="117"/>
      <c r="D92" s="414" t="s">
        <v>285</v>
      </c>
      <c r="E92" s="414"/>
      <c r="F92" s="163">
        <f>SUM(F93:F99)</f>
        <v>15000</v>
      </c>
      <c r="G92" s="163">
        <f>SUM(G93:G99)</f>
        <v>0</v>
      </c>
      <c r="H92" s="163">
        <f>SUM(H93:H99)</f>
        <v>15000</v>
      </c>
      <c r="I92" s="163">
        <f>SUM(I93:I99)</f>
        <v>600</v>
      </c>
      <c r="J92" s="163">
        <f>SUM(J93:J99)</f>
        <v>15600</v>
      </c>
    </row>
    <row r="93" spans="1:10" ht="12.75">
      <c r="A93" s="110" t="s">
        <v>286</v>
      </c>
      <c r="B93" s="113"/>
      <c r="C93" s="131">
        <v>111</v>
      </c>
      <c r="D93" s="131">
        <v>637027</v>
      </c>
      <c r="E93" s="119" t="s">
        <v>174</v>
      </c>
      <c r="F93" s="121">
        <v>6000</v>
      </c>
      <c r="G93" s="121"/>
      <c r="H93" s="121">
        <f>F93+G93</f>
        <v>6000</v>
      </c>
      <c r="I93" s="121">
        <v>600</v>
      </c>
      <c r="J93" s="121">
        <f>H93+I93</f>
        <v>6600</v>
      </c>
    </row>
    <row r="94" spans="1:10" ht="12.75">
      <c r="A94" s="110" t="s">
        <v>287</v>
      </c>
      <c r="B94" s="113"/>
      <c r="C94" s="131">
        <v>111</v>
      </c>
      <c r="D94" s="131">
        <v>633006</v>
      </c>
      <c r="E94" s="119" t="s">
        <v>104</v>
      </c>
      <c r="F94" s="121">
        <v>2000</v>
      </c>
      <c r="G94" s="121"/>
      <c r="H94" s="121">
        <f aca="true" t="shared" si="10" ref="H94:H99">F94+G94</f>
        <v>2000</v>
      </c>
      <c r="I94" s="121"/>
      <c r="J94" s="121">
        <f aca="true" t="shared" si="11" ref="J94:J99">H94+I94</f>
        <v>2000</v>
      </c>
    </row>
    <row r="95" spans="1:10" ht="12.75">
      <c r="A95" s="110" t="s">
        <v>288</v>
      </c>
      <c r="B95" s="113"/>
      <c r="C95" s="131">
        <v>111</v>
      </c>
      <c r="D95" s="131">
        <v>634001</v>
      </c>
      <c r="E95" s="119" t="s">
        <v>289</v>
      </c>
      <c r="F95" s="121">
        <v>1000</v>
      </c>
      <c r="G95" s="121"/>
      <c r="H95" s="121">
        <f t="shared" si="10"/>
        <v>1000</v>
      </c>
      <c r="I95" s="121"/>
      <c r="J95" s="121">
        <f t="shared" si="11"/>
        <v>1000</v>
      </c>
    </row>
    <row r="96" spans="1:10" ht="12.75">
      <c r="A96" s="110" t="s">
        <v>290</v>
      </c>
      <c r="B96" s="113"/>
      <c r="C96" s="131">
        <v>111</v>
      </c>
      <c r="D96" s="131">
        <v>637014</v>
      </c>
      <c r="E96" s="119" t="s">
        <v>102</v>
      </c>
      <c r="F96" s="121">
        <v>2000</v>
      </c>
      <c r="G96" s="121"/>
      <c r="H96" s="121">
        <f t="shared" si="10"/>
        <v>2000</v>
      </c>
      <c r="I96" s="121"/>
      <c r="J96" s="121">
        <f t="shared" si="11"/>
        <v>2000</v>
      </c>
    </row>
    <row r="97" spans="1:10" ht="12.75">
      <c r="A97" s="110" t="s">
        <v>291</v>
      </c>
      <c r="B97" s="113"/>
      <c r="C97" s="131">
        <v>111</v>
      </c>
      <c r="D97" s="131">
        <v>635006</v>
      </c>
      <c r="E97" s="119" t="s">
        <v>292</v>
      </c>
      <c r="F97" s="121">
        <v>2000</v>
      </c>
      <c r="G97" s="121"/>
      <c r="H97" s="121">
        <f t="shared" si="10"/>
        <v>2000</v>
      </c>
      <c r="I97" s="121"/>
      <c r="J97" s="121">
        <f t="shared" si="11"/>
        <v>2000</v>
      </c>
    </row>
    <row r="98" spans="1:10" ht="12.75">
      <c r="A98" s="110" t="s">
        <v>293</v>
      </c>
      <c r="B98" s="113"/>
      <c r="C98" s="131">
        <v>111</v>
      </c>
      <c r="D98" s="131">
        <v>633016</v>
      </c>
      <c r="E98" s="119" t="s">
        <v>273</v>
      </c>
      <c r="F98" s="121"/>
      <c r="G98" s="121"/>
      <c r="H98" s="121">
        <f t="shared" si="10"/>
        <v>0</v>
      </c>
      <c r="I98" s="121"/>
      <c r="J98" s="121">
        <f t="shared" si="11"/>
        <v>0</v>
      </c>
    </row>
    <row r="99" spans="1:10" ht="12.75">
      <c r="A99" s="110" t="s">
        <v>294</v>
      </c>
      <c r="B99" s="153"/>
      <c r="C99" s="154">
        <v>111</v>
      </c>
      <c r="D99" s="164">
        <v>614</v>
      </c>
      <c r="E99" s="165" t="s">
        <v>295</v>
      </c>
      <c r="F99" s="156">
        <v>2000</v>
      </c>
      <c r="G99" s="156"/>
      <c r="H99" s="121">
        <f t="shared" si="10"/>
        <v>2000</v>
      </c>
      <c r="I99" s="156"/>
      <c r="J99" s="121">
        <f t="shared" si="11"/>
        <v>2000</v>
      </c>
    </row>
    <row r="100" spans="1:8" ht="12.75">
      <c r="A100" s="143"/>
      <c r="B100" s="143"/>
      <c r="C100" s="143"/>
      <c r="D100" s="143"/>
      <c r="E100" s="143"/>
      <c r="F100" s="143"/>
      <c r="G100" s="143"/>
      <c r="H100" s="143"/>
    </row>
    <row r="103" spans="1:8" ht="20.25">
      <c r="A103" s="415" t="s">
        <v>187</v>
      </c>
      <c r="B103" s="415"/>
      <c r="C103" s="415"/>
      <c r="D103" s="415"/>
      <c r="E103" s="415"/>
      <c r="F103" s="415"/>
      <c r="G103" s="166" t="s">
        <v>296</v>
      </c>
      <c r="H103"/>
    </row>
    <row r="104" spans="1:8" ht="12.75">
      <c r="A104" s="105"/>
      <c r="B104" s="105"/>
      <c r="C104" s="105"/>
      <c r="D104" s="105"/>
      <c r="E104" s="105"/>
      <c r="F104" s="145"/>
      <c r="G104" s="145"/>
      <c r="H104" s="145"/>
    </row>
    <row r="105" spans="1:10" ht="12.75" customHeight="1">
      <c r="A105" s="399"/>
      <c r="B105" s="400" t="s">
        <v>78</v>
      </c>
      <c r="C105" s="400"/>
      <c r="D105" s="401" t="s">
        <v>79</v>
      </c>
      <c r="E105" s="401"/>
      <c r="F105" s="411" t="s">
        <v>297</v>
      </c>
      <c r="G105" s="411"/>
      <c r="H105" s="411"/>
      <c r="I105" s="411"/>
      <c r="J105" s="411"/>
    </row>
    <row r="106" spans="1:10" ht="12.75">
      <c r="A106" s="399"/>
      <c r="B106" s="399"/>
      <c r="C106" s="400"/>
      <c r="D106" s="401"/>
      <c r="E106" s="401"/>
      <c r="F106" s="412" t="s">
        <v>16</v>
      </c>
      <c r="G106" s="412"/>
      <c r="H106" s="412"/>
      <c r="I106" s="412"/>
      <c r="J106" s="412"/>
    </row>
    <row r="107" spans="1:10" ht="18.75" customHeight="1">
      <c r="A107" s="399"/>
      <c r="B107" s="399"/>
      <c r="C107" s="400"/>
      <c r="D107" s="401"/>
      <c r="E107" s="401"/>
      <c r="F107" s="413">
        <v>2014</v>
      </c>
      <c r="G107" s="413" t="s">
        <v>38</v>
      </c>
      <c r="H107" s="413" t="s">
        <v>18</v>
      </c>
      <c r="I107" s="413" t="s">
        <v>298</v>
      </c>
      <c r="J107" s="413" t="s">
        <v>20</v>
      </c>
    </row>
    <row r="108" spans="1:10" ht="30" customHeight="1">
      <c r="A108" s="399"/>
      <c r="B108" s="399"/>
      <c r="C108" s="400"/>
      <c r="D108" s="401"/>
      <c r="E108" s="401"/>
      <c r="F108" s="413"/>
      <c r="G108" s="413"/>
      <c r="H108" s="413"/>
      <c r="I108" s="413"/>
      <c r="J108" s="413"/>
    </row>
    <row r="109" spans="1:10" ht="12.75" customHeight="1">
      <c r="A109" s="108"/>
      <c r="B109" s="410" t="s">
        <v>189</v>
      </c>
      <c r="C109" s="410"/>
      <c r="D109" s="410"/>
      <c r="E109" s="410"/>
      <c r="F109" s="109">
        <f>F111+F131+F137+F140+F156+F166+F210+F176</f>
        <v>6000</v>
      </c>
      <c r="G109" s="109">
        <f>G111+G131+G137+G140+G156+G166+G210+G176</f>
        <v>0</v>
      </c>
      <c r="H109" s="109">
        <f>H111+H131+H137+H140+H156+H166+H210+H176</f>
        <v>6000</v>
      </c>
      <c r="I109" s="109">
        <f>I111+I131+I137+I140+I156+I166+I210+I176</f>
        <v>0</v>
      </c>
      <c r="J109" s="109">
        <f>J111+J131+J137+J140+J156+J166+J210+J176</f>
        <v>6000</v>
      </c>
    </row>
    <row r="110" spans="1:10" ht="12.75">
      <c r="A110" s="110" t="s">
        <v>83</v>
      </c>
      <c r="B110" s="122" t="s">
        <v>190</v>
      </c>
      <c r="C110" s="397" t="s">
        <v>191</v>
      </c>
      <c r="D110" s="397"/>
      <c r="E110" s="397"/>
      <c r="F110" s="159">
        <f>SUM(F111+F131)</f>
        <v>6000</v>
      </c>
      <c r="G110" s="159">
        <f>SUM(G111+G131)</f>
        <v>0</v>
      </c>
      <c r="H110" s="159">
        <f>SUM(H111+H131)</f>
        <v>6000</v>
      </c>
      <c r="I110" s="159">
        <f>SUM(I111+I131)</f>
        <v>0</v>
      </c>
      <c r="J110" s="159">
        <f>SUM(J111+J131)</f>
        <v>6000</v>
      </c>
    </row>
    <row r="111" spans="1:10" ht="12.75">
      <c r="A111" s="110" t="s">
        <v>86</v>
      </c>
      <c r="B111" s="113"/>
      <c r="C111" s="114" t="s">
        <v>192</v>
      </c>
      <c r="D111" s="396" t="s">
        <v>193</v>
      </c>
      <c r="E111" s="396"/>
      <c r="F111" s="124">
        <f>SUM(F112:F130)</f>
        <v>6000</v>
      </c>
      <c r="G111" s="124">
        <f>SUM(G112:G130)</f>
        <v>0</v>
      </c>
      <c r="H111" s="124">
        <f>SUM(H112:H130)</f>
        <v>6000</v>
      </c>
      <c r="I111" s="124">
        <f>SUM(I112:I130)</f>
        <v>0</v>
      </c>
      <c r="J111" s="124">
        <f>SUM(J112:J130)</f>
        <v>6000</v>
      </c>
    </row>
    <row r="112" spans="1:10" ht="12.75">
      <c r="A112" s="110" t="s">
        <v>89</v>
      </c>
      <c r="B112" s="113"/>
      <c r="C112" s="131">
        <v>111</v>
      </c>
      <c r="D112" s="118">
        <v>713005</v>
      </c>
      <c r="E112" s="119" t="s">
        <v>299</v>
      </c>
      <c r="F112" s="121">
        <v>6000</v>
      </c>
      <c r="G112" s="121"/>
      <c r="H112" s="121">
        <f>F112+G112</f>
        <v>6000</v>
      </c>
      <c r="I112" s="121"/>
      <c r="J112" s="121">
        <f>H112+I112</f>
        <v>6000</v>
      </c>
    </row>
    <row r="113" spans="1:8" ht="12.75">
      <c r="A113" s="143"/>
      <c r="B113" s="143"/>
      <c r="C113" s="143"/>
      <c r="D113" s="143"/>
      <c r="E113" s="143"/>
      <c r="F113" s="143"/>
      <c r="G113" s="143"/>
      <c r="H113" s="143"/>
    </row>
    <row r="114" spans="1:8" ht="12.75">
      <c r="A114" s="143"/>
      <c r="B114" s="143"/>
      <c r="C114" s="143"/>
      <c r="D114" s="143"/>
      <c r="E114" s="143"/>
      <c r="F114" s="143"/>
      <c r="G114" s="143"/>
      <c r="H114" s="143"/>
    </row>
    <row r="115" spans="1:8" ht="12.75">
      <c r="A115" s="143"/>
      <c r="B115" s="143"/>
      <c r="C115" s="143"/>
      <c r="D115" s="143"/>
      <c r="E115" s="143"/>
      <c r="F115" s="143"/>
      <c r="G115" s="143"/>
      <c r="H115" s="143"/>
    </row>
    <row r="116" spans="1:8" ht="12.75">
      <c r="A116" s="143"/>
      <c r="B116" s="143"/>
      <c r="C116" s="143"/>
      <c r="D116" s="143"/>
      <c r="E116" s="143"/>
      <c r="F116" s="143"/>
      <c r="G116" s="143"/>
      <c r="H116" s="143"/>
    </row>
    <row r="117" spans="1:8" ht="12.75">
      <c r="A117" s="143"/>
      <c r="B117" s="143"/>
      <c r="C117" s="143"/>
      <c r="D117" s="143"/>
      <c r="E117" s="143"/>
      <c r="F117" s="143"/>
      <c r="G117" s="143"/>
      <c r="H117" s="143"/>
    </row>
    <row r="118" spans="1:8" ht="12.75">
      <c r="A118" s="143"/>
      <c r="B118" s="143"/>
      <c r="C118" s="143"/>
      <c r="D118" s="143"/>
      <c r="E118" s="143"/>
      <c r="F118" s="143"/>
      <c r="G118" s="143"/>
      <c r="H118" s="143"/>
    </row>
    <row r="119" spans="1:8" ht="12.75">
      <c r="A119" s="143"/>
      <c r="B119" s="143"/>
      <c r="C119" s="143"/>
      <c r="D119" s="143"/>
      <c r="E119" s="143"/>
      <c r="F119" s="143"/>
      <c r="G119" s="143"/>
      <c r="H119" s="143"/>
    </row>
    <row r="120" spans="1:8" ht="12.75">
      <c r="A120" s="143"/>
      <c r="B120" s="143"/>
      <c r="C120" s="143"/>
      <c r="D120" s="143"/>
      <c r="E120" s="143"/>
      <c r="F120" s="143"/>
      <c r="G120" s="143"/>
      <c r="H120" s="143"/>
    </row>
    <row r="121" spans="1:8" ht="12.75">
      <c r="A121" s="143"/>
      <c r="B121" s="143"/>
      <c r="C121" s="143"/>
      <c r="D121" s="143"/>
      <c r="E121" s="143"/>
      <c r="F121" s="143"/>
      <c r="G121" s="143"/>
      <c r="H121" s="143"/>
    </row>
    <row r="122" spans="1:8" ht="12.75">
      <c r="A122" s="143"/>
      <c r="B122" s="143"/>
      <c r="C122" s="143"/>
      <c r="D122" s="143"/>
      <c r="E122" s="143"/>
      <c r="F122" s="143"/>
      <c r="G122" s="143"/>
      <c r="H122" s="143"/>
    </row>
    <row r="123" spans="1:8" ht="12.75">
      <c r="A123" s="143"/>
      <c r="B123" s="143"/>
      <c r="C123" s="143"/>
      <c r="D123" s="143"/>
      <c r="E123" s="143"/>
      <c r="F123" s="143"/>
      <c r="G123" s="143"/>
      <c r="H123" s="143"/>
    </row>
    <row r="124" spans="1:8" ht="12.75">
      <c r="A124" s="143"/>
      <c r="B124" s="143"/>
      <c r="C124" s="143"/>
      <c r="D124" s="143"/>
      <c r="E124" s="143"/>
      <c r="F124" s="143"/>
      <c r="G124" s="143"/>
      <c r="H124" s="143"/>
    </row>
    <row r="125" spans="1:8" ht="12.75">
      <c r="A125" s="143"/>
      <c r="B125" s="143"/>
      <c r="C125" s="143"/>
      <c r="D125" s="143"/>
      <c r="E125" s="143"/>
      <c r="F125" s="143"/>
      <c r="G125" s="143"/>
      <c r="H125" s="143"/>
    </row>
    <row r="126" spans="1:8" ht="12.75">
      <c r="A126" s="143"/>
      <c r="B126" s="143"/>
      <c r="C126" s="143"/>
      <c r="D126" s="143"/>
      <c r="E126" s="143"/>
      <c r="F126" s="143"/>
      <c r="G126" s="143"/>
      <c r="H126" s="143"/>
    </row>
    <row r="127" spans="1:8" ht="12.75">
      <c r="A127" s="143"/>
      <c r="B127" s="143"/>
      <c r="C127" s="143"/>
      <c r="D127" s="143"/>
      <c r="E127" s="143"/>
      <c r="F127" s="143"/>
      <c r="G127" s="143"/>
      <c r="H127" s="143"/>
    </row>
    <row r="128" spans="1:8" ht="12.75">
      <c r="A128" s="143"/>
      <c r="B128" s="143"/>
      <c r="C128" s="143"/>
      <c r="D128" s="143"/>
      <c r="E128" s="143"/>
      <c r="F128" s="143"/>
      <c r="G128" s="143"/>
      <c r="H128" s="143"/>
    </row>
    <row r="129" spans="1:8" ht="12.75">
      <c r="A129" s="143"/>
      <c r="B129" s="143"/>
      <c r="C129" s="143"/>
      <c r="D129" s="143"/>
      <c r="E129" s="143"/>
      <c r="F129" s="143"/>
      <c r="G129" s="143"/>
      <c r="H129" s="143"/>
    </row>
    <row r="130" spans="1:8" ht="12.75">
      <c r="A130" s="143"/>
      <c r="B130" s="143"/>
      <c r="C130" s="143"/>
      <c r="D130" s="143"/>
      <c r="E130" s="143"/>
      <c r="F130" s="143"/>
      <c r="G130" s="143"/>
      <c r="H130" s="143"/>
    </row>
    <row r="131" spans="1:8" ht="12.75">
      <c r="A131" s="143"/>
      <c r="B131" s="143"/>
      <c r="C131" s="143"/>
      <c r="D131" s="143"/>
      <c r="E131" s="143"/>
      <c r="F131" s="143"/>
      <c r="G131" s="143"/>
      <c r="H131" s="143"/>
    </row>
    <row r="132" spans="1:8" ht="12.75">
      <c r="A132" s="143"/>
      <c r="B132" s="143"/>
      <c r="C132" s="143"/>
      <c r="D132" s="143"/>
      <c r="E132" s="143"/>
      <c r="F132" s="143"/>
      <c r="G132" s="143"/>
      <c r="H132" s="143"/>
    </row>
    <row r="133" spans="1:8" ht="12.75">
      <c r="A133" s="143"/>
      <c r="B133" s="143"/>
      <c r="C133" s="143"/>
      <c r="D133" s="143"/>
      <c r="E133" s="143"/>
      <c r="F133" s="143"/>
      <c r="G133" s="143"/>
      <c r="H133" s="143"/>
    </row>
    <row r="134" spans="1:8" ht="12.75">
      <c r="A134" s="143"/>
      <c r="B134" s="143"/>
      <c r="C134" s="143"/>
      <c r="D134" s="143"/>
      <c r="E134" s="143"/>
      <c r="F134" s="143"/>
      <c r="G134" s="143"/>
      <c r="H134" s="143"/>
    </row>
    <row r="135" spans="1:8" ht="12.75">
      <c r="A135" s="143"/>
      <c r="B135" s="143"/>
      <c r="C135" s="143"/>
      <c r="D135" s="143"/>
      <c r="E135" s="143"/>
      <c r="F135" s="143"/>
      <c r="G135" s="143"/>
      <c r="H135" s="143"/>
    </row>
    <row r="136" spans="1:8" ht="12.75">
      <c r="A136" s="143"/>
      <c r="B136" s="143"/>
      <c r="C136" s="143"/>
      <c r="D136" s="143"/>
      <c r="E136" s="143"/>
      <c r="F136" s="143"/>
      <c r="G136" s="143"/>
      <c r="H136" s="143"/>
    </row>
    <row r="137" spans="1:8" ht="12.75">
      <c r="A137" s="143"/>
      <c r="B137" s="143"/>
      <c r="C137" s="143"/>
      <c r="D137" s="143"/>
      <c r="E137" s="143"/>
      <c r="F137" s="143"/>
      <c r="G137" s="143"/>
      <c r="H137" s="143"/>
    </row>
    <row r="138" spans="1:8" ht="12.75">
      <c r="A138" s="143"/>
      <c r="B138" s="143"/>
      <c r="C138" s="143"/>
      <c r="D138" s="143"/>
      <c r="E138" s="143"/>
      <c r="F138" s="143"/>
      <c r="G138" s="143"/>
      <c r="H138" s="143"/>
    </row>
    <row r="139" spans="1:8" ht="12.75">
      <c r="A139" s="143"/>
      <c r="B139" s="143"/>
      <c r="C139" s="143"/>
      <c r="D139" s="143"/>
      <c r="E139" s="143"/>
      <c r="F139" s="143"/>
      <c r="G139" s="143"/>
      <c r="H139" s="143"/>
    </row>
    <row r="140" spans="1:8" ht="12.75">
      <c r="A140" s="143"/>
      <c r="B140" s="143"/>
      <c r="C140" s="143"/>
      <c r="D140" s="143"/>
      <c r="E140" s="143"/>
      <c r="F140" s="143"/>
      <c r="G140" s="143"/>
      <c r="H140" s="143"/>
    </row>
    <row r="141" spans="1:8" ht="12.75">
      <c r="A141" s="143"/>
      <c r="B141" s="143"/>
      <c r="C141" s="143"/>
      <c r="D141" s="143"/>
      <c r="E141" s="143"/>
      <c r="F141" s="143"/>
      <c r="G141" s="143"/>
      <c r="H141" s="143"/>
    </row>
    <row r="142" spans="1:8" ht="12.75">
      <c r="A142" s="143"/>
      <c r="B142" s="143"/>
      <c r="C142" s="143"/>
      <c r="D142" s="143"/>
      <c r="E142" s="143"/>
      <c r="F142" s="143"/>
      <c r="G142" s="143"/>
      <c r="H142" s="143"/>
    </row>
    <row r="143" spans="1:8" ht="12.75">
      <c r="A143" s="143"/>
      <c r="B143" s="143"/>
      <c r="C143" s="143"/>
      <c r="D143" s="143"/>
      <c r="E143" s="143"/>
      <c r="F143" s="143"/>
      <c r="G143" s="143"/>
      <c r="H143" s="143"/>
    </row>
    <row r="144" spans="1:8" ht="12.75">
      <c r="A144" s="143"/>
      <c r="B144" s="143"/>
      <c r="C144" s="143"/>
      <c r="D144" s="143"/>
      <c r="E144" s="143"/>
      <c r="F144" s="143"/>
      <c r="G144" s="143"/>
      <c r="H144" s="143"/>
    </row>
    <row r="145" spans="1:8" ht="12.75">
      <c r="A145" s="143"/>
      <c r="B145" s="143"/>
      <c r="C145" s="143"/>
      <c r="D145" s="143"/>
      <c r="E145" s="143"/>
      <c r="F145" s="143"/>
      <c r="G145" s="143"/>
      <c r="H145" s="143"/>
    </row>
    <row r="146" spans="1:8" ht="12.75">
      <c r="A146" s="143"/>
      <c r="B146" s="143"/>
      <c r="C146" s="143"/>
      <c r="D146" s="143"/>
      <c r="E146" s="143"/>
      <c r="F146" s="143"/>
      <c r="G146" s="143"/>
      <c r="H146" s="143"/>
    </row>
    <row r="147" spans="1:8" ht="12.75">
      <c r="A147" s="143"/>
      <c r="B147" s="143"/>
      <c r="C147" s="143"/>
      <c r="D147" s="143"/>
      <c r="E147" s="143"/>
      <c r="F147" s="143"/>
      <c r="G147" s="143"/>
      <c r="H147" s="143"/>
    </row>
    <row r="148" spans="1:8" ht="12.75">
      <c r="A148" s="143"/>
      <c r="B148" s="143"/>
      <c r="C148" s="143"/>
      <c r="D148" s="143"/>
      <c r="E148" s="143"/>
      <c r="F148" s="143"/>
      <c r="G148" s="143"/>
      <c r="H148" s="143"/>
    </row>
    <row r="149" spans="1:8" ht="12.75">
      <c r="A149" s="143"/>
      <c r="B149" s="143"/>
      <c r="C149" s="143"/>
      <c r="D149" s="143"/>
      <c r="E149" s="143"/>
      <c r="F149" s="143"/>
      <c r="G149" s="143"/>
      <c r="H149" s="143"/>
    </row>
    <row r="150" spans="1:8" ht="12.75">
      <c r="A150" s="143"/>
      <c r="B150" s="143"/>
      <c r="C150" s="143"/>
      <c r="D150" s="143"/>
      <c r="E150" s="143"/>
      <c r="F150" s="143"/>
      <c r="G150" s="143"/>
      <c r="H150" s="143"/>
    </row>
    <row r="151" spans="1:8" ht="12.75">
      <c r="A151" s="143"/>
      <c r="B151" s="143"/>
      <c r="C151" s="143"/>
      <c r="D151" s="143"/>
      <c r="E151" s="143"/>
      <c r="F151" s="143"/>
      <c r="G151" s="143"/>
      <c r="H151" s="143"/>
    </row>
    <row r="152" spans="1:8" ht="12.75">
      <c r="A152" s="143"/>
      <c r="B152" s="143"/>
      <c r="C152" s="143"/>
      <c r="D152" s="143"/>
      <c r="E152" s="143"/>
      <c r="F152" s="143"/>
      <c r="G152" s="143"/>
      <c r="H152" s="143"/>
    </row>
    <row r="153" spans="1:8" ht="12.75">
      <c r="A153" s="143"/>
      <c r="B153" s="143"/>
      <c r="C153" s="143"/>
      <c r="D153" s="143"/>
      <c r="E153" s="143"/>
      <c r="F153" s="143"/>
      <c r="G153" s="143"/>
      <c r="H153" s="143"/>
    </row>
    <row r="154" spans="1:8" ht="12.75">
      <c r="A154" s="143"/>
      <c r="B154" s="143"/>
      <c r="C154" s="143"/>
      <c r="D154" s="143"/>
      <c r="E154" s="143"/>
      <c r="F154" s="143"/>
      <c r="G154" s="143"/>
      <c r="H154" s="143"/>
    </row>
    <row r="155" spans="1:8" ht="12.75">
      <c r="A155" s="143"/>
      <c r="B155" s="143"/>
      <c r="C155" s="143"/>
      <c r="D155" s="143"/>
      <c r="E155" s="143"/>
      <c r="F155" s="143"/>
      <c r="G155" s="143"/>
      <c r="H155" s="143"/>
    </row>
    <row r="156" spans="1:8" ht="12.75">
      <c r="A156" s="143"/>
      <c r="B156" s="143"/>
      <c r="C156" s="143"/>
      <c r="D156" s="143"/>
      <c r="E156" s="143"/>
      <c r="F156" s="143"/>
      <c r="G156" s="143"/>
      <c r="H156" s="143"/>
    </row>
    <row r="157" spans="1:8" ht="12.75">
      <c r="A157" s="143"/>
      <c r="B157" s="143"/>
      <c r="C157" s="143"/>
      <c r="D157" s="143"/>
      <c r="E157" s="143"/>
      <c r="F157" s="143"/>
      <c r="G157" s="143"/>
      <c r="H157" s="143"/>
    </row>
    <row r="158" spans="1:8" ht="12.75">
      <c r="A158" s="143"/>
      <c r="B158" s="143"/>
      <c r="C158" s="143"/>
      <c r="D158" s="143"/>
      <c r="E158" s="143"/>
      <c r="F158" s="143"/>
      <c r="G158" s="143"/>
      <c r="H158" s="143"/>
    </row>
    <row r="159" spans="1:8" ht="12.75">
      <c r="A159" s="143"/>
      <c r="B159" s="143"/>
      <c r="C159" s="143"/>
      <c r="D159" s="143"/>
      <c r="E159" s="143"/>
      <c r="F159" s="143"/>
      <c r="G159" s="143"/>
      <c r="H159" s="143"/>
    </row>
    <row r="160" spans="1:8" ht="12.75">
      <c r="A160" s="143"/>
      <c r="B160" s="143"/>
      <c r="C160" s="143"/>
      <c r="D160" s="143"/>
      <c r="E160" s="143"/>
      <c r="F160" s="143"/>
      <c r="G160" s="143"/>
      <c r="H160" s="143"/>
    </row>
    <row r="161" spans="1:8" ht="12.75">
      <c r="A161" s="143"/>
      <c r="B161" s="143"/>
      <c r="C161" s="143"/>
      <c r="D161" s="143"/>
      <c r="E161" s="143"/>
      <c r="F161" s="143"/>
      <c r="G161" s="143"/>
      <c r="H161" s="143"/>
    </row>
    <row r="162" spans="1:8" ht="12.75">
      <c r="A162" s="143"/>
      <c r="B162" s="143"/>
      <c r="C162" s="143"/>
      <c r="D162" s="143"/>
      <c r="E162" s="143"/>
      <c r="F162" s="143"/>
      <c r="G162" s="143"/>
      <c r="H162" s="143"/>
    </row>
    <row r="163" spans="1:8" ht="12.75">
      <c r="A163" s="143"/>
      <c r="B163" s="143"/>
      <c r="C163" s="143"/>
      <c r="D163" s="143"/>
      <c r="E163" s="143"/>
      <c r="F163" s="143"/>
      <c r="G163" s="143"/>
      <c r="H163" s="143"/>
    </row>
    <row r="164" spans="1:8" ht="12.75">
      <c r="A164" s="143"/>
      <c r="B164" s="143"/>
      <c r="C164" s="143"/>
      <c r="D164" s="143"/>
      <c r="E164" s="143"/>
      <c r="F164" s="143"/>
      <c r="G164" s="143"/>
      <c r="H164" s="143"/>
    </row>
    <row r="165" spans="1:8" ht="12.75">
      <c r="A165" s="143"/>
      <c r="B165" s="143"/>
      <c r="C165" s="143"/>
      <c r="D165" s="143"/>
      <c r="E165" s="143"/>
      <c r="F165" s="143"/>
      <c r="G165" s="143"/>
      <c r="H165" s="143"/>
    </row>
    <row r="166" spans="1:8" ht="12.75">
      <c r="A166" s="143"/>
      <c r="B166" s="143"/>
      <c r="C166" s="143"/>
      <c r="D166" s="143"/>
      <c r="E166" s="143"/>
      <c r="F166" s="143"/>
      <c r="G166" s="143"/>
      <c r="H166" s="143"/>
    </row>
    <row r="167" spans="1:8" ht="12.75">
      <c r="A167" s="143"/>
      <c r="B167" s="143"/>
      <c r="C167" s="143"/>
      <c r="D167" s="143"/>
      <c r="E167" s="143"/>
      <c r="F167" s="143"/>
      <c r="G167" s="143"/>
      <c r="H167" s="143"/>
    </row>
    <row r="168" spans="1:8" ht="12.75">
      <c r="A168" s="143"/>
      <c r="B168" s="143"/>
      <c r="C168" s="143"/>
      <c r="D168" s="143"/>
      <c r="E168" s="143"/>
      <c r="F168" s="143"/>
      <c r="G168" s="143"/>
      <c r="H168" s="143"/>
    </row>
    <row r="169" spans="1:8" ht="12.75">
      <c r="A169" s="143"/>
      <c r="B169" s="143"/>
      <c r="C169" s="143"/>
      <c r="D169" s="143"/>
      <c r="E169" s="143"/>
      <c r="F169" s="143"/>
      <c r="G169" s="143"/>
      <c r="H169" s="143"/>
    </row>
    <row r="170" spans="1:8" ht="12.75">
      <c r="A170" s="143"/>
      <c r="B170" s="143"/>
      <c r="C170" s="143"/>
      <c r="D170" s="143"/>
      <c r="E170" s="143"/>
      <c r="F170" s="143"/>
      <c r="G170" s="143"/>
      <c r="H170" s="143"/>
    </row>
    <row r="171" spans="1:8" ht="12.75">
      <c r="A171" s="143"/>
      <c r="B171" s="143"/>
      <c r="C171" s="143"/>
      <c r="D171" s="143"/>
      <c r="E171" s="143"/>
      <c r="F171" s="143"/>
      <c r="G171" s="143"/>
      <c r="H171" s="143"/>
    </row>
    <row r="172" spans="1:8" ht="12.75">
      <c r="A172" s="143"/>
      <c r="B172" s="143"/>
      <c r="C172" s="143"/>
      <c r="D172" s="143"/>
      <c r="E172" s="143"/>
      <c r="F172" s="143"/>
      <c r="G172" s="143"/>
      <c r="H172" s="143"/>
    </row>
    <row r="173" spans="1:8" ht="12.75">
      <c r="A173" s="143"/>
      <c r="B173" s="143"/>
      <c r="C173" s="143"/>
      <c r="D173" s="143"/>
      <c r="E173" s="143"/>
      <c r="F173" s="143"/>
      <c r="G173" s="143"/>
      <c r="H173" s="143"/>
    </row>
    <row r="174" spans="1:8" ht="12.75">
      <c r="A174" s="143"/>
      <c r="B174" s="143"/>
      <c r="C174" s="143"/>
      <c r="D174" s="143"/>
      <c r="E174" s="143"/>
      <c r="F174" s="143"/>
      <c r="G174" s="143"/>
      <c r="H174" s="143"/>
    </row>
    <row r="175" spans="1:8" ht="12.75">
      <c r="A175" s="143"/>
      <c r="B175" s="143"/>
      <c r="C175" s="143"/>
      <c r="D175" s="143"/>
      <c r="E175" s="143"/>
      <c r="F175" s="143"/>
      <c r="G175" s="143"/>
      <c r="H175" s="143"/>
    </row>
    <row r="176" spans="1:8" ht="12.75">
      <c r="A176" s="143"/>
      <c r="B176" s="143"/>
      <c r="C176" s="143"/>
      <c r="D176" s="143"/>
      <c r="E176" s="143"/>
      <c r="F176" s="143"/>
      <c r="G176" s="143"/>
      <c r="H176" s="143"/>
    </row>
    <row r="177" spans="1:8" ht="12.75">
      <c r="A177" s="143"/>
      <c r="B177" s="143"/>
      <c r="C177" s="143"/>
      <c r="D177" s="143"/>
      <c r="E177" s="143"/>
      <c r="F177" s="143"/>
      <c r="G177" s="143"/>
      <c r="H177" s="143"/>
    </row>
    <row r="178" spans="1:8" ht="12.75">
      <c r="A178" s="143"/>
      <c r="B178" s="143"/>
      <c r="C178" s="143"/>
      <c r="D178" s="143"/>
      <c r="E178" s="143"/>
      <c r="F178" s="143"/>
      <c r="G178" s="143"/>
      <c r="H178" s="143"/>
    </row>
    <row r="179" spans="1:8" ht="12.75">
      <c r="A179" s="143"/>
      <c r="B179" s="143"/>
      <c r="C179" s="143"/>
      <c r="D179" s="143"/>
      <c r="E179" s="143"/>
      <c r="F179" s="143"/>
      <c r="G179" s="143"/>
      <c r="H179" s="143"/>
    </row>
    <row r="180" spans="1:8" ht="12.75">
      <c r="A180" s="143"/>
      <c r="B180" s="143"/>
      <c r="C180" s="143"/>
      <c r="D180" s="143"/>
      <c r="E180" s="143"/>
      <c r="F180" s="143"/>
      <c r="G180" s="143"/>
      <c r="H180" s="143"/>
    </row>
    <row r="183" ht="12.75"/>
    <row r="184" ht="12.75"/>
    <row r="185" ht="12.75"/>
    <row r="187" ht="12.75"/>
    <row r="188" ht="12.75"/>
    <row r="189" ht="12.75"/>
    <row r="190" ht="12.75"/>
    <row r="196" ht="12.75"/>
    <row r="197" ht="12.75"/>
    <row r="198" ht="12.75"/>
  </sheetData>
  <sheetProtection/>
  <mergeCells count="41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J5:J6"/>
    <mergeCell ref="B7:E7"/>
    <mergeCell ref="C8:E8"/>
    <mergeCell ref="D9:E9"/>
    <mergeCell ref="D27:E27"/>
    <mergeCell ref="C32:E32"/>
    <mergeCell ref="D33:E33"/>
    <mergeCell ref="C35:E35"/>
    <mergeCell ref="D36:E36"/>
    <mergeCell ref="D37:E37"/>
    <mergeCell ref="C52:E52"/>
    <mergeCell ref="D53:E53"/>
    <mergeCell ref="D54:E54"/>
    <mergeCell ref="D63:E63"/>
    <mergeCell ref="D64:E64"/>
    <mergeCell ref="D91:E91"/>
    <mergeCell ref="D92:E92"/>
    <mergeCell ref="A103:F103"/>
    <mergeCell ref="F105:J105"/>
    <mergeCell ref="F106:J106"/>
    <mergeCell ref="F107:F108"/>
    <mergeCell ref="G107:G108"/>
    <mergeCell ref="H107:H108"/>
    <mergeCell ref="I107:I108"/>
    <mergeCell ref="J107:J108"/>
    <mergeCell ref="B109:E109"/>
    <mergeCell ref="C110:E110"/>
    <mergeCell ref="D111:E111"/>
    <mergeCell ref="A105:A108"/>
    <mergeCell ref="B105:C108"/>
    <mergeCell ref="D105:E108"/>
  </mergeCells>
  <printOptions/>
  <pageMargins left="0.23611111111111113" right="0.23611111111111113" top="0.7479166666666667" bottom="0.7479166666666667" header="0.5118055555555556" footer="0.5118055555555556"/>
  <pageSetup fitToHeight="2" fitToWidth="1"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124" zoomScaleNormal="124" zoomScalePageLayoutView="0" workbookViewId="0" topLeftCell="A16">
      <selection activeCell="G1" sqref="G1"/>
    </sheetView>
  </sheetViews>
  <sheetFormatPr defaultColWidth="11.57421875" defaultRowHeight="12.75"/>
  <cols>
    <col min="1" max="1" width="4.140625" style="0" customWidth="1"/>
    <col min="2" max="2" width="3.8515625" style="0" customWidth="1"/>
    <col min="3" max="3" width="7.7109375" style="0" customWidth="1"/>
    <col min="4" max="4" width="7.140625" style="0" customWidth="1"/>
    <col min="5" max="5" width="35.8515625" style="0" customWidth="1"/>
    <col min="6" max="6" width="11.140625" style="3" customWidth="1"/>
    <col min="7" max="7" width="10.421875" style="0" customWidth="1"/>
    <col min="8" max="8" width="11.57421875" style="0" customWidth="1"/>
    <col min="9" max="9" width="11.00390625" style="0" customWidth="1"/>
  </cols>
  <sheetData>
    <row r="1" spans="1:7" ht="20.25" customHeight="1">
      <c r="A1" s="415" t="s">
        <v>300</v>
      </c>
      <c r="B1" s="415"/>
      <c r="C1" s="415"/>
      <c r="D1" s="415"/>
      <c r="E1" s="415"/>
      <c r="F1" s="415"/>
      <c r="G1" s="158" t="s">
        <v>188</v>
      </c>
    </row>
    <row r="2" spans="1:6" ht="12.75">
      <c r="A2" s="105"/>
      <c r="B2" s="105"/>
      <c r="C2" s="105"/>
      <c r="D2" s="105"/>
      <c r="E2" s="105"/>
      <c r="F2" s="145"/>
    </row>
    <row r="3" spans="1:10" ht="12.75" customHeight="1">
      <c r="A3" s="401"/>
      <c r="B3" s="418" t="s">
        <v>78</v>
      </c>
      <c r="C3" s="418"/>
      <c r="D3" s="401" t="s">
        <v>79</v>
      </c>
      <c r="E3" s="401"/>
      <c r="F3" s="402" t="s">
        <v>80</v>
      </c>
      <c r="G3" s="402"/>
      <c r="H3" s="402"/>
      <c r="I3" s="402"/>
      <c r="J3" s="402"/>
    </row>
    <row r="4" spans="1:10" ht="12.75">
      <c r="A4" s="401"/>
      <c r="B4" s="418"/>
      <c r="C4" s="418"/>
      <c r="D4" s="401"/>
      <c r="E4" s="401"/>
      <c r="F4" s="403" t="s">
        <v>81</v>
      </c>
      <c r="G4" s="403"/>
      <c r="H4" s="403"/>
      <c r="I4" s="403"/>
      <c r="J4" s="403"/>
    </row>
    <row r="5" spans="1:10" ht="12.75" customHeight="1">
      <c r="A5" s="401"/>
      <c r="B5" s="418"/>
      <c r="C5" s="418"/>
      <c r="D5" s="401"/>
      <c r="E5" s="401"/>
      <c r="F5" s="393">
        <v>2014</v>
      </c>
      <c r="G5" s="393" t="s">
        <v>38</v>
      </c>
      <c r="H5" s="393" t="s">
        <v>18</v>
      </c>
      <c r="I5" s="393" t="s">
        <v>19</v>
      </c>
      <c r="J5" s="393" t="s">
        <v>20</v>
      </c>
    </row>
    <row r="6" spans="1:10" ht="36.75" customHeight="1">
      <c r="A6" s="401"/>
      <c r="B6" s="418"/>
      <c r="C6" s="418"/>
      <c r="D6" s="401"/>
      <c r="E6" s="401"/>
      <c r="F6" s="393"/>
      <c r="G6" s="393"/>
      <c r="H6" s="393"/>
      <c r="I6" s="393"/>
      <c r="J6" s="393"/>
    </row>
    <row r="7" spans="1:10" ht="26.25" customHeight="1">
      <c r="A7" s="167"/>
      <c r="B7" s="410" t="s">
        <v>301</v>
      </c>
      <c r="C7" s="410"/>
      <c r="D7" s="410"/>
      <c r="E7" s="410"/>
      <c r="F7" s="109">
        <f>F9+F24+F12+F47</f>
        <v>111720</v>
      </c>
      <c r="G7" s="109">
        <f>G9+G24+G12+G47</f>
        <v>0</v>
      </c>
      <c r="H7" s="109">
        <f>H9+H24+H12+H47</f>
        <v>111720</v>
      </c>
      <c r="I7" s="109">
        <f>I9+I24+I12+I47</f>
        <v>-8000</v>
      </c>
      <c r="J7" s="109">
        <f>J9+J24+J12+J47</f>
        <v>103720</v>
      </c>
    </row>
    <row r="8" spans="1:10" ht="12.75">
      <c r="A8" s="168" t="s">
        <v>83</v>
      </c>
      <c r="B8" s="169" t="s">
        <v>212</v>
      </c>
      <c r="C8" s="417" t="s">
        <v>213</v>
      </c>
      <c r="D8" s="417"/>
      <c r="E8" s="417"/>
      <c r="F8" s="112">
        <f>SUM(F9+F24+F12+F47)</f>
        <v>111720</v>
      </c>
      <c r="G8" s="112">
        <f>SUM(G9+G24+G12+G47)</f>
        <v>0</v>
      </c>
      <c r="H8" s="112">
        <f>SUM(H9+H24+H12+H47)</f>
        <v>111720</v>
      </c>
      <c r="I8" s="112">
        <f>SUM(I9+I24+I12+I47)</f>
        <v>-8000</v>
      </c>
      <c r="J8" s="112">
        <f>SUM(J9+J24+J12+J47)</f>
        <v>103720</v>
      </c>
    </row>
    <row r="9" spans="1:10" ht="12.75">
      <c r="A9" s="168" t="s">
        <v>86</v>
      </c>
      <c r="B9" s="170"/>
      <c r="C9" s="114" t="s">
        <v>302</v>
      </c>
      <c r="D9" s="396" t="s">
        <v>303</v>
      </c>
      <c r="E9" s="396"/>
      <c r="F9" s="171">
        <f>SUM(F10:F11)</f>
        <v>55000</v>
      </c>
      <c r="G9" s="171">
        <f>SUM(G10:G11)</f>
        <v>0</v>
      </c>
      <c r="H9" s="171">
        <f>SUM(H10:H11)</f>
        <v>55000</v>
      </c>
      <c r="I9" s="171">
        <f>SUM(I10:I11)</f>
        <v>0</v>
      </c>
      <c r="J9" s="171">
        <f>SUM(J10:J11)</f>
        <v>55000</v>
      </c>
    </row>
    <row r="10" spans="1:10" ht="12.75">
      <c r="A10" s="168" t="s">
        <v>89</v>
      </c>
      <c r="B10" s="170"/>
      <c r="C10" s="131">
        <v>41</v>
      </c>
      <c r="D10" s="131">
        <v>641001</v>
      </c>
      <c r="E10" s="119" t="s">
        <v>304</v>
      </c>
      <c r="F10" s="172">
        <v>42000</v>
      </c>
      <c r="G10" s="172"/>
      <c r="H10" s="172">
        <f>F10+G10</f>
        <v>42000</v>
      </c>
      <c r="I10" s="172"/>
      <c r="J10" s="172">
        <f>H10+I10</f>
        <v>42000</v>
      </c>
    </row>
    <row r="11" spans="1:10" s="130" customFormat="1" ht="12.75">
      <c r="A11" s="168" t="s">
        <v>91</v>
      </c>
      <c r="B11" s="173"/>
      <c r="C11" s="126">
        <v>41</v>
      </c>
      <c r="D11" s="126">
        <v>641001</v>
      </c>
      <c r="E11" s="128" t="s">
        <v>305</v>
      </c>
      <c r="F11" s="172">
        <v>13000</v>
      </c>
      <c r="G11" s="172"/>
      <c r="H11" s="172">
        <f>F11+G11</f>
        <v>13000</v>
      </c>
      <c r="I11" s="172"/>
      <c r="J11" s="172">
        <f>H11+I11</f>
        <v>13000</v>
      </c>
    </row>
    <row r="12" spans="1:10" ht="12.75">
      <c r="A12" s="168" t="s">
        <v>93</v>
      </c>
      <c r="B12" s="170"/>
      <c r="C12" s="114" t="s">
        <v>306</v>
      </c>
      <c r="D12" s="396" t="s">
        <v>307</v>
      </c>
      <c r="E12" s="396"/>
      <c r="F12" s="174">
        <f>SUM(F13:F23)</f>
        <v>10700</v>
      </c>
      <c r="G12" s="174">
        <f>SUM(G13:G23)</f>
        <v>0</v>
      </c>
      <c r="H12" s="174">
        <f>SUM(H13:H23)</f>
        <v>10700</v>
      </c>
      <c r="I12" s="174">
        <f>SUM(I13:I23)</f>
        <v>0</v>
      </c>
      <c r="J12" s="174">
        <f>SUM(J13:J23)</f>
        <v>10700</v>
      </c>
    </row>
    <row r="13" spans="1:10" s="130" customFormat="1" ht="12.75">
      <c r="A13" s="168" t="s">
        <v>95</v>
      </c>
      <c r="B13" s="173"/>
      <c r="C13" s="126">
        <v>41</v>
      </c>
      <c r="D13" s="127">
        <v>611</v>
      </c>
      <c r="E13" s="128" t="s">
        <v>308</v>
      </c>
      <c r="F13" s="129">
        <v>5800</v>
      </c>
      <c r="G13" s="129"/>
      <c r="H13" s="129">
        <f>F13+G13</f>
        <v>5800</v>
      </c>
      <c r="I13" s="129"/>
      <c r="J13" s="129">
        <f>H13+I13</f>
        <v>5800</v>
      </c>
    </row>
    <row r="14" spans="1:10" ht="12.75">
      <c r="A14" s="168" t="s">
        <v>97</v>
      </c>
      <c r="B14" s="170"/>
      <c r="C14" s="131">
        <v>41</v>
      </c>
      <c r="D14" s="131">
        <v>612001</v>
      </c>
      <c r="E14" s="119" t="s">
        <v>309</v>
      </c>
      <c r="F14" s="121">
        <v>1000</v>
      </c>
      <c r="G14" s="121"/>
      <c r="H14" s="129">
        <f aca="true" t="shared" si="0" ref="H14:H23">F14+G14</f>
        <v>1000</v>
      </c>
      <c r="I14" s="121"/>
      <c r="J14" s="129">
        <f aca="true" t="shared" si="1" ref="J14:J23">H14+I14</f>
        <v>1000</v>
      </c>
    </row>
    <row r="15" spans="1:10" ht="12.75">
      <c r="A15" s="168" t="s">
        <v>99</v>
      </c>
      <c r="B15" s="170"/>
      <c r="C15" s="131">
        <v>41</v>
      </c>
      <c r="D15" s="118">
        <v>614</v>
      </c>
      <c r="E15" s="119" t="s">
        <v>94</v>
      </c>
      <c r="F15" s="121"/>
      <c r="G15" s="121"/>
      <c r="H15" s="129">
        <f t="shared" si="0"/>
        <v>0</v>
      </c>
      <c r="I15" s="121"/>
      <c r="J15" s="129">
        <f t="shared" si="1"/>
        <v>0</v>
      </c>
    </row>
    <row r="16" spans="1:10" ht="12.75">
      <c r="A16" s="168" t="s">
        <v>101</v>
      </c>
      <c r="B16" s="170"/>
      <c r="C16" s="131">
        <v>41</v>
      </c>
      <c r="D16" s="118">
        <v>620</v>
      </c>
      <c r="E16" s="119" t="s">
        <v>96</v>
      </c>
      <c r="F16" s="121">
        <v>2500</v>
      </c>
      <c r="G16" s="121"/>
      <c r="H16" s="129">
        <f t="shared" si="0"/>
        <v>2500</v>
      </c>
      <c r="I16" s="121"/>
      <c r="J16" s="129">
        <f t="shared" si="1"/>
        <v>2500</v>
      </c>
    </row>
    <row r="17" spans="1:10" ht="12.75">
      <c r="A17" s="168" t="s">
        <v>103</v>
      </c>
      <c r="B17" s="170"/>
      <c r="C17" s="131">
        <v>41</v>
      </c>
      <c r="D17" s="131">
        <v>637016</v>
      </c>
      <c r="E17" s="119" t="s">
        <v>98</v>
      </c>
      <c r="F17" s="121">
        <v>100</v>
      </c>
      <c r="G17" s="121"/>
      <c r="H17" s="129">
        <f t="shared" si="0"/>
        <v>100</v>
      </c>
      <c r="I17" s="121"/>
      <c r="J17" s="129">
        <f t="shared" si="1"/>
        <v>100</v>
      </c>
    </row>
    <row r="18" spans="1:10" ht="12.75">
      <c r="A18" s="168" t="s">
        <v>154</v>
      </c>
      <c r="B18" s="170"/>
      <c r="C18" s="131">
        <v>41</v>
      </c>
      <c r="D18" s="131">
        <v>642015</v>
      </c>
      <c r="E18" s="119" t="s">
        <v>100</v>
      </c>
      <c r="F18" s="121">
        <v>100</v>
      </c>
      <c r="G18" s="121"/>
      <c r="H18" s="129">
        <f t="shared" si="0"/>
        <v>100</v>
      </c>
      <c r="I18" s="121"/>
      <c r="J18" s="129">
        <f t="shared" si="1"/>
        <v>100</v>
      </c>
    </row>
    <row r="19" spans="1:10" s="130" customFormat="1" ht="12.75">
      <c r="A19" s="168" t="s">
        <v>155</v>
      </c>
      <c r="B19" s="173"/>
      <c r="C19" s="126">
        <v>41</v>
      </c>
      <c r="D19" s="126">
        <v>633006</v>
      </c>
      <c r="E19" s="128" t="s">
        <v>310</v>
      </c>
      <c r="F19" s="129">
        <v>300</v>
      </c>
      <c r="G19" s="129"/>
      <c r="H19" s="129">
        <f t="shared" si="0"/>
        <v>300</v>
      </c>
      <c r="I19" s="129"/>
      <c r="J19" s="129">
        <f t="shared" si="1"/>
        <v>300</v>
      </c>
    </row>
    <row r="20" spans="1:10" s="130" customFormat="1" ht="12.75">
      <c r="A20" s="168" t="s">
        <v>156</v>
      </c>
      <c r="B20" s="173"/>
      <c r="C20" s="126">
        <v>41</v>
      </c>
      <c r="D20" s="126">
        <v>634004</v>
      </c>
      <c r="E20" s="128" t="s">
        <v>311</v>
      </c>
      <c r="F20" s="129"/>
      <c r="G20" s="129"/>
      <c r="H20" s="129">
        <f t="shared" si="0"/>
        <v>0</v>
      </c>
      <c r="I20" s="129"/>
      <c r="J20" s="129">
        <f t="shared" si="1"/>
        <v>0</v>
      </c>
    </row>
    <row r="21" spans="1:10" ht="12.75">
      <c r="A21" s="168" t="s">
        <v>157</v>
      </c>
      <c r="B21" s="175"/>
      <c r="C21" s="133">
        <v>41</v>
      </c>
      <c r="D21" s="176">
        <v>637014</v>
      </c>
      <c r="E21" s="177" t="s">
        <v>312</v>
      </c>
      <c r="F21" s="121">
        <v>400</v>
      </c>
      <c r="G21" s="121"/>
      <c r="H21" s="129">
        <f t="shared" si="0"/>
        <v>400</v>
      </c>
      <c r="I21" s="121"/>
      <c r="J21" s="129">
        <f t="shared" si="1"/>
        <v>400</v>
      </c>
    </row>
    <row r="22" spans="1:10" ht="12.75">
      <c r="A22" s="168" t="s">
        <v>158</v>
      </c>
      <c r="B22" s="175"/>
      <c r="C22" s="133">
        <v>41</v>
      </c>
      <c r="D22" s="176">
        <v>634001</v>
      </c>
      <c r="E22" s="177" t="s">
        <v>313</v>
      </c>
      <c r="F22" s="121">
        <v>500</v>
      </c>
      <c r="G22" s="121"/>
      <c r="H22" s="129">
        <f t="shared" si="0"/>
        <v>500</v>
      </c>
      <c r="I22" s="121"/>
      <c r="J22" s="129">
        <f t="shared" si="1"/>
        <v>500</v>
      </c>
    </row>
    <row r="23" spans="1:10" ht="12.75">
      <c r="A23" s="168" t="s">
        <v>159</v>
      </c>
      <c r="B23" s="178"/>
      <c r="C23" s="131">
        <v>41</v>
      </c>
      <c r="D23" s="176">
        <v>642012</v>
      </c>
      <c r="E23" s="177" t="s">
        <v>314</v>
      </c>
      <c r="F23" s="121"/>
      <c r="G23" s="121"/>
      <c r="H23" s="129">
        <f t="shared" si="0"/>
        <v>0</v>
      </c>
      <c r="I23" s="121"/>
      <c r="J23" s="129">
        <f t="shared" si="1"/>
        <v>0</v>
      </c>
    </row>
    <row r="24" spans="1:10" ht="12.75">
      <c r="A24" s="168" t="s">
        <v>161</v>
      </c>
      <c r="B24" s="170"/>
      <c r="C24" s="114" t="s">
        <v>315</v>
      </c>
      <c r="D24" s="396" t="s">
        <v>316</v>
      </c>
      <c r="E24" s="396"/>
      <c r="F24" s="116">
        <f>F25</f>
        <v>44320</v>
      </c>
      <c r="G24" s="116">
        <f>G25</f>
        <v>0</v>
      </c>
      <c r="H24" s="116">
        <f>H25</f>
        <v>44320</v>
      </c>
      <c r="I24" s="116">
        <f>I25</f>
        <v>-8000</v>
      </c>
      <c r="J24" s="116">
        <f>J25</f>
        <v>36320</v>
      </c>
    </row>
    <row r="25" spans="1:10" s="130" customFormat="1" ht="12.75">
      <c r="A25" s="168" t="s">
        <v>163</v>
      </c>
      <c r="B25" s="173"/>
      <c r="C25" s="179"/>
      <c r="D25" s="414" t="s">
        <v>317</v>
      </c>
      <c r="E25" s="414"/>
      <c r="F25" s="149">
        <f>SUM(F26:F46)</f>
        <v>44320</v>
      </c>
      <c r="G25" s="149">
        <f>SUM(G26:G46)</f>
        <v>0</v>
      </c>
      <c r="H25" s="149">
        <f>SUM(H26:H46)</f>
        <v>44320</v>
      </c>
      <c r="I25" s="149">
        <f>SUM(I26:I46)</f>
        <v>-8000</v>
      </c>
      <c r="J25" s="149">
        <f>SUM(J26:J46)</f>
        <v>36320</v>
      </c>
    </row>
    <row r="26" spans="1:10" ht="12.75">
      <c r="A26" s="168" t="s">
        <v>165</v>
      </c>
      <c r="B26" s="170"/>
      <c r="C26" s="131">
        <v>41</v>
      </c>
      <c r="D26" s="118">
        <v>611</v>
      </c>
      <c r="E26" s="119" t="s">
        <v>308</v>
      </c>
      <c r="F26" s="121">
        <v>14200</v>
      </c>
      <c r="G26" s="121"/>
      <c r="H26" s="121">
        <f>F26+G26</f>
        <v>14200</v>
      </c>
      <c r="I26" s="121"/>
      <c r="J26" s="121">
        <f>H26+I26</f>
        <v>14200</v>
      </c>
    </row>
    <row r="27" spans="1:10" ht="12.75">
      <c r="A27" s="168" t="s">
        <v>168</v>
      </c>
      <c r="B27" s="170"/>
      <c r="C27" s="131">
        <v>41</v>
      </c>
      <c r="D27" s="131">
        <v>612001</v>
      </c>
      <c r="E27" s="119" t="s">
        <v>309</v>
      </c>
      <c r="F27" s="121">
        <v>2400</v>
      </c>
      <c r="G27" s="121"/>
      <c r="H27" s="121">
        <f aca="true" t="shared" si="2" ref="H27:H46">F27+G27</f>
        <v>2400</v>
      </c>
      <c r="I27" s="121">
        <v>-900</v>
      </c>
      <c r="J27" s="121">
        <f aca="true" t="shared" si="3" ref="J27:J46">H27+I27</f>
        <v>1500</v>
      </c>
    </row>
    <row r="28" spans="1:10" ht="12.75">
      <c r="A28" s="168" t="s">
        <v>171</v>
      </c>
      <c r="B28" s="170"/>
      <c r="C28" s="131">
        <v>41</v>
      </c>
      <c r="D28" s="131">
        <v>612002</v>
      </c>
      <c r="E28" s="119" t="s">
        <v>318</v>
      </c>
      <c r="F28" s="121">
        <v>0</v>
      </c>
      <c r="G28" s="121"/>
      <c r="H28" s="121">
        <f t="shared" si="2"/>
        <v>0</v>
      </c>
      <c r="I28" s="121"/>
      <c r="J28" s="121">
        <f t="shared" si="3"/>
        <v>0</v>
      </c>
    </row>
    <row r="29" spans="1:10" ht="12.75">
      <c r="A29" s="168" t="s">
        <v>172</v>
      </c>
      <c r="B29" s="170"/>
      <c r="C29" s="131">
        <v>41</v>
      </c>
      <c r="D29" s="118">
        <v>614</v>
      </c>
      <c r="E29" s="119" t="s">
        <v>94</v>
      </c>
      <c r="F29" s="121">
        <v>0</v>
      </c>
      <c r="G29" s="121"/>
      <c r="H29" s="121">
        <f t="shared" si="2"/>
        <v>0</v>
      </c>
      <c r="I29" s="121"/>
      <c r="J29" s="121">
        <f t="shared" si="3"/>
        <v>0</v>
      </c>
    </row>
    <row r="30" spans="1:10" ht="12.75">
      <c r="A30" s="168" t="s">
        <v>105</v>
      </c>
      <c r="B30" s="170"/>
      <c r="C30" s="131">
        <v>41</v>
      </c>
      <c r="D30" s="118">
        <v>620</v>
      </c>
      <c r="E30" s="119" t="s">
        <v>96</v>
      </c>
      <c r="F30" s="121">
        <v>4300</v>
      </c>
      <c r="G30" s="121"/>
      <c r="H30" s="121">
        <f t="shared" si="2"/>
        <v>4300</v>
      </c>
      <c r="I30" s="121"/>
      <c r="J30" s="121">
        <f t="shared" si="3"/>
        <v>4300</v>
      </c>
    </row>
    <row r="31" spans="1:10" ht="12.75">
      <c r="A31" s="168" t="s">
        <v>108</v>
      </c>
      <c r="B31" s="170"/>
      <c r="C31" s="131">
        <v>41</v>
      </c>
      <c r="D31" s="131">
        <v>637016</v>
      </c>
      <c r="E31" s="119" t="s">
        <v>98</v>
      </c>
      <c r="F31" s="121">
        <v>320</v>
      </c>
      <c r="G31" s="121"/>
      <c r="H31" s="121">
        <f t="shared" si="2"/>
        <v>320</v>
      </c>
      <c r="I31" s="121"/>
      <c r="J31" s="121">
        <f t="shared" si="3"/>
        <v>320</v>
      </c>
    </row>
    <row r="32" spans="1:10" ht="12.75">
      <c r="A32" s="168" t="s">
        <v>111</v>
      </c>
      <c r="B32" s="170"/>
      <c r="C32" s="131">
        <v>41</v>
      </c>
      <c r="D32" s="131">
        <v>642015</v>
      </c>
      <c r="E32" s="119" t="s">
        <v>100</v>
      </c>
      <c r="F32" s="121">
        <v>200</v>
      </c>
      <c r="G32" s="121"/>
      <c r="H32" s="121">
        <f t="shared" si="2"/>
        <v>200</v>
      </c>
      <c r="I32" s="121"/>
      <c r="J32" s="121">
        <f t="shared" si="3"/>
        <v>200</v>
      </c>
    </row>
    <row r="33" spans="1:10" ht="12.75">
      <c r="A33" s="168" t="s">
        <v>113</v>
      </c>
      <c r="B33" s="170"/>
      <c r="C33" s="131">
        <v>41</v>
      </c>
      <c r="D33" s="131">
        <v>631001</v>
      </c>
      <c r="E33" s="119" t="s">
        <v>196</v>
      </c>
      <c r="F33" s="121"/>
      <c r="G33" s="121"/>
      <c r="H33" s="121">
        <f t="shared" si="2"/>
        <v>0</v>
      </c>
      <c r="I33" s="121"/>
      <c r="J33" s="121">
        <f t="shared" si="3"/>
        <v>0</v>
      </c>
    </row>
    <row r="34" spans="1:10" ht="12.75">
      <c r="A34" s="168" t="s">
        <v>115</v>
      </c>
      <c r="B34" s="170"/>
      <c r="C34" s="131">
        <v>41</v>
      </c>
      <c r="D34" s="131">
        <v>632003</v>
      </c>
      <c r="E34" s="119" t="s">
        <v>146</v>
      </c>
      <c r="F34" s="121">
        <v>500</v>
      </c>
      <c r="G34" s="121"/>
      <c r="H34" s="121">
        <f t="shared" si="2"/>
        <v>500</v>
      </c>
      <c r="I34" s="121"/>
      <c r="J34" s="121">
        <f t="shared" si="3"/>
        <v>500</v>
      </c>
    </row>
    <row r="35" spans="1:10" ht="12.75">
      <c r="A35" s="168" t="s">
        <v>117</v>
      </c>
      <c r="B35" s="170"/>
      <c r="C35" s="131">
        <v>41</v>
      </c>
      <c r="D35" s="131">
        <v>632001</v>
      </c>
      <c r="E35" s="119" t="s">
        <v>319</v>
      </c>
      <c r="F35" s="121"/>
      <c r="G35" s="121"/>
      <c r="H35" s="121">
        <f t="shared" si="2"/>
        <v>0</v>
      </c>
      <c r="I35" s="121">
        <v>1000</v>
      </c>
      <c r="J35" s="121">
        <f t="shared" si="3"/>
        <v>1000</v>
      </c>
    </row>
    <row r="36" spans="1:10" ht="12.75">
      <c r="A36" s="168" t="s">
        <v>119</v>
      </c>
      <c r="B36" s="170"/>
      <c r="C36" s="131">
        <v>41</v>
      </c>
      <c r="D36" s="131">
        <v>633006</v>
      </c>
      <c r="E36" s="119" t="s">
        <v>104</v>
      </c>
      <c r="F36" s="121">
        <v>800</v>
      </c>
      <c r="G36" s="121"/>
      <c r="H36" s="121">
        <f t="shared" si="2"/>
        <v>800</v>
      </c>
      <c r="I36" s="121"/>
      <c r="J36" s="121">
        <f t="shared" si="3"/>
        <v>800</v>
      </c>
    </row>
    <row r="37" spans="1:10" ht="12.75">
      <c r="A37" s="168" t="s">
        <v>121</v>
      </c>
      <c r="B37" s="170"/>
      <c r="C37" s="131">
        <v>41</v>
      </c>
      <c r="D37" s="131">
        <v>633016</v>
      </c>
      <c r="E37" s="119" t="s">
        <v>273</v>
      </c>
      <c r="F37" s="121"/>
      <c r="G37" s="121"/>
      <c r="H37" s="121">
        <f t="shared" si="2"/>
        <v>0</v>
      </c>
      <c r="I37" s="121"/>
      <c r="J37" s="121">
        <f t="shared" si="3"/>
        <v>0</v>
      </c>
    </row>
    <row r="38" spans="1:10" ht="12.75">
      <c r="A38" s="168" t="s">
        <v>123</v>
      </c>
      <c r="B38" s="170"/>
      <c r="C38" s="131">
        <v>41</v>
      </c>
      <c r="D38" s="131">
        <v>634004</v>
      </c>
      <c r="E38" s="119" t="s">
        <v>311</v>
      </c>
      <c r="F38" s="121"/>
      <c r="G38" s="121"/>
      <c r="H38" s="121">
        <f t="shared" si="2"/>
        <v>0</v>
      </c>
      <c r="I38" s="121"/>
      <c r="J38" s="121">
        <f t="shared" si="3"/>
        <v>0</v>
      </c>
    </row>
    <row r="39" spans="1:10" ht="12.75">
      <c r="A39" s="168" t="s">
        <v>125</v>
      </c>
      <c r="B39" s="170"/>
      <c r="C39" s="131">
        <v>41</v>
      </c>
      <c r="D39" s="131">
        <v>637002</v>
      </c>
      <c r="E39" s="119" t="s">
        <v>320</v>
      </c>
      <c r="F39" s="121">
        <v>3000</v>
      </c>
      <c r="G39" s="121"/>
      <c r="H39" s="121">
        <f t="shared" si="2"/>
        <v>3000</v>
      </c>
      <c r="I39" s="121">
        <v>-500</v>
      </c>
      <c r="J39" s="121">
        <f t="shared" si="3"/>
        <v>2500</v>
      </c>
    </row>
    <row r="40" spans="1:10" ht="12.75">
      <c r="A40" s="168" t="s">
        <v>127</v>
      </c>
      <c r="B40" s="170"/>
      <c r="C40" s="131">
        <v>41</v>
      </c>
      <c r="D40" s="131">
        <v>637002</v>
      </c>
      <c r="E40" s="119" t="s">
        <v>321</v>
      </c>
      <c r="F40" s="121">
        <v>1000</v>
      </c>
      <c r="G40" s="121"/>
      <c r="H40" s="121">
        <f t="shared" si="2"/>
        <v>1000</v>
      </c>
      <c r="I40" s="121">
        <v>-500</v>
      </c>
      <c r="J40" s="121">
        <f t="shared" si="3"/>
        <v>500</v>
      </c>
    </row>
    <row r="41" spans="1:10" ht="12.75">
      <c r="A41" s="168" t="s">
        <v>129</v>
      </c>
      <c r="B41" s="170"/>
      <c r="C41" s="131">
        <v>41</v>
      </c>
      <c r="D41" s="131">
        <v>637002</v>
      </c>
      <c r="E41" s="119" t="s">
        <v>322</v>
      </c>
      <c r="F41" s="121">
        <v>1000</v>
      </c>
      <c r="G41" s="121"/>
      <c r="H41" s="121">
        <f t="shared" si="2"/>
        <v>1000</v>
      </c>
      <c r="I41" s="121"/>
      <c r="J41" s="121">
        <f t="shared" si="3"/>
        <v>1000</v>
      </c>
    </row>
    <row r="42" spans="1:10" ht="12.75">
      <c r="A42" s="168" t="s">
        <v>130</v>
      </c>
      <c r="B42" s="170"/>
      <c r="C42" s="131">
        <v>41</v>
      </c>
      <c r="D42" s="131">
        <v>637002</v>
      </c>
      <c r="E42" s="119" t="s">
        <v>323</v>
      </c>
      <c r="F42" s="121">
        <v>2000</v>
      </c>
      <c r="G42" s="121"/>
      <c r="H42" s="121">
        <f t="shared" si="2"/>
        <v>2000</v>
      </c>
      <c r="I42" s="121"/>
      <c r="J42" s="121">
        <f t="shared" si="3"/>
        <v>2000</v>
      </c>
    </row>
    <row r="43" spans="1:10" s="3" customFormat="1" ht="12.75">
      <c r="A43" s="168" t="s">
        <v>217</v>
      </c>
      <c r="B43" s="170"/>
      <c r="C43" s="131">
        <v>41</v>
      </c>
      <c r="D43" s="141">
        <v>637014</v>
      </c>
      <c r="E43" s="180" t="s">
        <v>312</v>
      </c>
      <c r="F43" s="121">
        <v>1400</v>
      </c>
      <c r="G43" s="121"/>
      <c r="H43" s="121">
        <f t="shared" si="2"/>
        <v>1400</v>
      </c>
      <c r="I43" s="121"/>
      <c r="J43" s="121">
        <f t="shared" si="3"/>
        <v>1400</v>
      </c>
    </row>
    <row r="44" spans="1:10" s="3" customFormat="1" ht="12.75">
      <c r="A44" s="168" t="s">
        <v>132</v>
      </c>
      <c r="B44" s="170"/>
      <c r="C44" s="131">
        <v>111</v>
      </c>
      <c r="D44" s="141">
        <v>637002</v>
      </c>
      <c r="E44" s="180" t="s">
        <v>324</v>
      </c>
      <c r="F44" s="121">
        <v>7000</v>
      </c>
      <c r="G44" s="121"/>
      <c r="H44" s="121">
        <f t="shared" si="2"/>
        <v>7000</v>
      </c>
      <c r="I44" s="121">
        <v>-3500</v>
      </c>
      <c r="J44" s="121">
        <f t="shared" si="3"/>
        <v>3500</v>
      </c>
    </row>
    <row r="45" spans="1:10" s="3" customFormat="1" ht="12.75">
      <c r="A45" s="168" t="s">
        <v>218</v>
      </c>
      <c r="B45" s="170"/>
      <c r="C45" s="131">
        <v>111</v>
      </c>
      <c r="D45" s="141">
        <v>637002</v>
      </c>
      <c r="E45" s="180" t="s">
        <v>325</v>
      </c>
      <c r="F45" s="121">
        <v>6000</v>
      </c>
      <c r="G45" s="121"/>
      <c r="H45" s="121">
        <f t="shared" si="2"/>
        <v>6000</v>
      </c>
      <c r="I45" s="121">
        <v>-3600</v>
      </c>
      <c r="J45" s="121">
        <f t="shared" si="3"/>
        <v>2400</v>
      </c>
    </row>
    <row r="46" spans="1:10" s="3" customFormat="1" ht="12.75">
      <c r="A46" s="168" t="s">
        <v>133</v>
      </c>
      <c r="B46" s="170"/>
      <c r="C46" s="131">
        <v>111</v>
      </c>
      <c r="D46" s="141">
        <v>637004</v>
      </c>
      <c r="E46" s="180" t="s">
        <v>138</v>
      </c>
      <c r="F46" s="121">
        <v>200</v>
      </c>
      <c r="G46" s="121"/>
      <c r="H46" s="121">
        <f t="shared" si="2"/>
        <v>200</v>
      </c>
      <c r="I46" s="121"/>
      <c r="J46" s="121">
        <f t="shared" si="3"/>
        <v>200</v>
      </c>
    </row>
    <row r="47" spans="1:10" ht="12.75">
      <c r="A47" s="168" t="s">
        <v>134</v>
      </c>
      <c r="B47" s="138"/>
      <c r="C47" s="139" t="s">
        <v>326</v>
      </c>
      <c r="D47" s="114" t="s">
        <v>327</v>
      </c>
      <c r="E47" s="181"/>
      <c r="F47" s="116">
        <f>F48+F54</f>
        <v>1700</v>
      </c>
      <c r="G47" s="116">
        <f>G48+G54</f>
        <v>0</v>
      </c>
      <c r="H47" s="116">
        <f>H48+H54</f>
        <v>1700</v>
      </c>
      <c r="I47" s="116">
        <f>I48+I54</f>
        <v>0</v>
      </c>
      <c r="J47" s="116">
        <f>J48+J54</f>
        <v>1700</v>
      </c>
    </row>
    <row r="48" spans="1:10" ht="12.75">
      <c r="A48" s="168" t="s">
        <v>220</v>
      </c>
      <c r="B48" s="138"/>
      <c r="C48" s="182"/>
      <c r="D48" s="414" t="s">
        <v>328</v>
      </c>
      <c r="E48" s="414"/>
      <c r="F48" s="149">
        <f>SUM(F49:F53)</f>
        <v>1200</v>
      </c>
      <c r="G48" s="149">
        <f>SUM(G49:G53)</f>
        <v>0</v>
      </c>
      <c r="H48" s="149">
        <f>SUM(H49:H53)</f>
        <v>1200</v>
      </c>
      <c r="I48" s="149">
        <f>SUM(I49:I53)</f>
        <v>0</v>
      </c>
      <c r="J48" s="149">
        <f>SUM(J49:J53)</f>
        <v>1200</v>
      </c>
    </row>
    <row r="49" spans="1:10" ht="12.75">
      <c r="A49" s="168" t="s">
        <v>221</v>
      </c>
      <c r="B49" s="138"/>
      <c r="C49" s="140">
        <v>41</v>
      </c>
      <c r="D49" s="140">
        <v>631002</v>
      </c>
      <c r="E49" s="128" t="s">
        <v>261</v>
      </c>
      <c r="F49" s="121"/>
      <c r="G49" s="121"/>
      <c r="H49" s="121">
        <f>F49+G49</f>
        <v>0</v>
      </c>
      <c r="I49" s="121"/>
      <c r="J49" s="121">
        <f>H49+I49</f>
        <v>0</v>
      </c>
    </row>
    <row r="50" spans="1:10" ht="12.75">
      <c r="A50" s="168" t="s">
        <v>222</v>
      </c>
      <c r="B50" s="138"/>
      <c r="C50" s="140">
        <v>41</v>
      </c>
      <c r="D50" s="140">
        <v>634001</v>
      </c>
      <c r="E50" s="128" t="s">
        <v>329</v>
      </c>
      <c r="F50" s="121">
        <v>400</v>
      </c>
      <c r="G50" s="121"/>
      <c r="H50" s="121">
        <f>F50+G50</f>
        <v>400</v>
      </c>
      <c r="I50" s="121"/>
      <c r="J50" s="121">
        <f>H50+I50</f>
        <v>400</v>
      </c>
    </row>
    <row r="51" spans="1:10" ht="12.75">
      <c r="A51" s="168" t="s">
        <v>224</v>
      </c>
      <c r="B51" s="138"/>
      <c r="C51" s="140">
        <v>41</v>
      </c>
      <c r="D51" s="140">
        <v>637004</v>
      </c>
      <c r="E51" s="128" t="s">
        <v>138</v>
      </c>
      <c r="F51" s="121"/>
      <c r="G51" s="121"/>
      <c r="H51" s="121">
        <f>F51+G51</f>
        <v>0</v>
      </c>
      <c r="I51" s="121"/>
      <c r="J51" s="121">
        <f>H51+I51</f>
        <v>0</v>
      </c>
    </row>
    <row r="52" spans="1:10" ht="12.75">
      <c r="A52" s="168" t="s">
        <v>330</v>
      </c>
      <c r="B52" s="138"/>
      <c r="C52" s="140">
        <v>41</v>
      </c>
      <c r="D52" s="140">
        <v>637027</v>
      </c>
      <c r="E52" s="128" t="s">
        <v>331</v>
      </c>
      <c r="F52" s="121"/>
      <c r="G52" s="121"/>
      <c r="H52" s="121">
        <f>F52+G52</f>
        <v>0</v>
      </c>
      <c r="I52" s="121"/>
      <c r="J52" s="121">
        <f>H52+I52</f>
        <v>0</v>
      </c>
    </row>
    <row r="53" spans="1:10" ht="12.75">
      <c r="A53" s="168" t="s">
        <v>332</v>
      </c>
      <c r="B53" s="183"/>
      <c r="C53" s="184">
        <v>41</v>
      </c>
      <c r="D53" s="184">
        <v>637036</v>
      </c>
      <c r="E53" s="185" t="s">
        <v>333</v>
      </c>
      <c r="F53" s="156">
        <v>800</v>
      </c>
      <c r="G53" s="156"/>
      <c r="H53" s="121">
        <f>F53+G53</f>
        <v>800</v>
      </c>
      <c r="I53" s="156"/>
      <c r="J53" s="121">
        <f>H53+I53</f>
        <v>800</v>
      </c>
    </row>
    <row r="54" spans="1:10" ht="12.75">
      <c r="A54" s="168" t="s">
        <v>334</v>
      </c>
      <c r="B54" s="138"/>
      <c r="C54" s="140"/>
      <c r="D54" s="414" t="s">
        <v>335</v>
      </c>
      <c r="E54" s="414"/>
      <c r="F54" s="149">
        <f>SUM(F55:F57)</f>
        <v>500</v>
      </c>
      <c r="G54" s="149">
        <f>SUM(G55:G57)</f>
        <v>0</v>
      </c>
      <c r="H54" s="149">
        <f>SUM(H55:H57)</f>
        <v>500</v>
      </c>
      <c r="I54" s="149">
        <f>SUM(I55:I57)</f>
        <v>0</v>
      </c>
      <c r="J54" s="149">
        <f>SUM(J55:J57)</f>
        <v>500</v>
      </c>
    </row>
    <row r="55" spans="1:10" ht="12.75">
      <c r="A55" s="168" t="s">
        <v>336</v>
      </c>
      <c r="B55" s="138"/>
      <c r="C55" s="140">
        <v>41</v>
      </c>
      <c r="D55" s="140">
        <v>633006</v>
      </c>
      <c r="E55" s="128" t="s">
        <v>104</v>
      </c>
      <c r="F55" s="121">
        <v>200</v>
      </c>
      <c r="G55" s="121"/>
      <c r="H55" s="121">
        <f>F55+G55</f>
        <v>200</v>
      </c>
      <c r="I55" s="121"/>
      <c r="J55" s="121">
        <f>H55+I55</f>
        <v>200</v>
      </c>
    </row>
    <row r="56" spans="1:10" ht="12.75">
      <c r="A56" s="168" t="s">
        <v>135</v>
      </c>
      <c r="B56" s="138"/>
      <c r="C56" s="140">
        <v>41</v>
      </c>
      <c r="D56" s="140">
        <v>637002</v>
      </c>
      <c r="E56" s="128" t="s">
        <v>337</v>
      </c>
      <c r="F56" s="121">
        <v>100</v>
      </c>
      <c r="G56" s="121"/>
      <c r="H56" s="121">
        <f>F56+G56</f>
        <v>100</v>
      </c>
      <c r="I56" s="121"/>
      <c r="J56" s="121">
        <f>H56+I56</f>
        <v>100</v>
      </c>
    </row>
    <row r="57" spans="1:10" ht="12.75">
      <c r="A57" s="168" t="s">
        <v>338</v>
      </c>
      <c r="B57" s="138"/>
      <c r="C57" s="140">
        <v>41</v>
      </c>
      <c r="D57" s="140">
        <v>637036</v>
      </c>
      <c r="E57" s="128" t="s">
        <v>333</v>
      </c>
      <c r="F57" s="121">
        <v>200</v>
      </c>
      <c r="G57" s="121"/>
      <c r="H57" s="121">
        <f>F57+G57</f>
        <v>200</v>
      </c>
      <c r="I57" s="121"/>
      <c r="J57" s="121">
        <f>H57+I57</f>
        <v>200</v>
      </c>
    </row>
  </sheetData>
  <sheetProtection/>
  <mergeCells count="19">
    <mergeCell ref="A1:F1"/>
    <mergeCell ref="A3:A6"/>
    <mergeCell ref="B3:C6"/>
    <mergeCell ref="D3:E6"/>
    <mergeCell ref="F3:J3"/>
    <mergeCell ref="F4:J4"/>
    <mergeCell ref="F5:F6"/>
    <mergeCell ref="G5:G6"/>
    <mergeCell ref="H5:H6"/>
    <mergeCell ref="I5:I6"/>
    <mergeCell ref="D25:E25"/>
    <mergeCell ref="D48:E48"/>
    <mergeCell ref="D54:E54"/>
    <mergeCell ref="J5:J6"/>
    <mergeCell ref="B7:E7"/>
    <mergeCell ref="C8:E8"/>
    <mergeCell ref="D9:E9"/>
    <mergeCell ref="D12:E12"/>
    <mergeCell ref="D24:E24"/>
  </mergeCells>
  <printOptions horizontalCentered="1"/>
  <pageMargins left="0" right="0" top="0.19652777777777777" bottom="0.5902777777777778" header="0.5118055555555556" footer="0.5118055555555556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dcterms:modified xsi:type="dcterms:W3CDTF">2014-10-07T11:28:38Z</dcterms:modified>
  <cp:category/>
  <cp:version/>
  <cp:contentType/>
  <cp:contentStatus/>
</cp:coreProperties>
</file>