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2" activeTab="16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 BV" sheetId="6" r:id="rId6"/>
    <sheet name="11_Soc_veci BV" sheetId="7" r:id="rId7"/>
    <sheet name="10_Vnútro BV" sheetId="8" r:id="rId8"/>
    <sheet name="9_kultúra BV" sheetId="9" r:id="rId9"/>
    <sheet name="8_Vzdelávanie BV" sheetId="10" r:id="rId10"/>
    <sheet name="7_Organizačné BV" sheetId="11" r:id="rId11"/>
    <sheet name="6_ekonomika BV" sheetId="12" r:id="rId12"/>
    <sheet name="5_hospodárstvo BV+KV" sheetId="13" r:id="rId13"/>
    <sheet name="4_Infraštruktúra BV+KV" sheetId="14" r:id="rId14"/>
    <sheet name="3_Výstavba BV+KV" sheetId="15" r:id="rId15"/>
    <sheet name="2_Životné prostr BV+KV_" sheetId="16" r:id="rId16"/>
    <sheet name="1_Pôdohospodárstvo BV+ KV" sheetId="17" r:id="rId17"/>
    <sheet name="KP" sheetId="18" r:id="rId18"/>
    <sheet name="BP" sheetId="19" r:id="rId19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 BV'!$A$1:$F$45</definedName>
    <definedName name="Excel_BuiltIn_Print_Area_10_1_1">'6_ekonomika BV'!$A$1:$F$1</definedName>
    <definedName name="Excel_BuiltIn_Print_Area_11">'7_Organizačné BV'!$A$2:$F$38</definedName>
    <definedName name="Excel_BuiltIn_Print_Area_12">'6_ekonomika BV'!$A$1:$F$19</definedName>
    <definedName name="Excel_BuiltIn_Print_Area_12_1">'6_ekonomika BV'!$A$1:$F$20</definedName>
    <definedName name="Excel_BuiltIn_Print_Area_12_1_1">'5_hospodárstvo BV+KV'!$A$2:$F$31</definedName>
    <definedName name="Excel_BuiltIn_Print_Area_13">'5_hospodárstvo BV+KV'!$B$1:$F$31</definedName>
    <definedName name="Excel_BuiltIn_Print_Area_13_1">'5_hospodárstvo BV+KV'!$A$1:$F$31</definedName>
    <definedName name="Excel_BuiltIn_Print_Area_13_1_1">'3_Výstavba BV+KV'!$A$1:$F$38</definedName>
    <definedName name="Excel_BuiltIn_Print_Area_14">'4_Infraštruktúra BV+KV'!$A$1:$F$15</definedName>
    <definedName name="Excel_BuiltIn_Print_Area_15">'3_Výstavba BV+KV'!$A$1:$F$26</definedName>
    <definedName name="Excel_BuiltIn_Print_Area_17">'1_Pôdohospodárstvo BV+ KV'!$A$1:$F$14</definedName>
    <definedName name="Excel_BuiltIn_Print_Area_18">'KP'!$A$1:$E$21</definedName>
    <definedName name="Excel_BuiltIn_Print_Area_18_1_1">'BP'!$C$64:$F$88</definedName>
    <definedName name="Excel_BuiltIn_Print_Area_2_1">'Rekapitulácia'!$B$4:$C$29</definedName>
    <definedName name="Excel_BuiltIn_Print_Area_2_1_1">'Rekapitulácia'!$B$4:$C$31</definedName>
    <definedName name="Excel_BuiltIn_Print_Area_2_1_1_1">"$10_Vnútro.$#REF!$#REF!:$#REF!$#REF!"</definedName>
    <definedName name="Excel_BuiltIn_Print_Area_3_1">'14_Sumarizácia'!$A$2:$B$41</definedName>
    <definedName name="Excel_BuiltIn_Print_Area_3_1_1">'14_Sumarizácia'!$A$2:$B$42</definedName>
    <definedName name="Excel_BuiltIn_Print_Area_3_1_1_1">'13_ Finančné operácie'!$B$1:$C$24</definedName>
    <definedName name="Excel_BuiltIn_Print_Area_4_1_1">'13_ Finančné operácie'!$B$2:$C$19</definedName>
    <definedName name="Excel_BuiltIn_Print_Area_4_1_1_1">"$11_Soc_veci.$#REF!$#REF!:$#REF!$#REF!"</definedName>
    <definedName name="Excel_BuiltIn_Print_Area_5">'13_ Finančné operácie'!$B$1:$C$19</definedName>
    <definedName name="Excel_BuiltIn_Print_Area_5_1_1">'12_Služby a obchod BV'!$A$1:$F$34</definedName>
    <definedName name="Excel_BuiltIn_Print_Area_5_1_1_1">'11_Soc_veci BV'!$A$1:$F$1</definedName>
    <definedName name="Excel_BuiltIn_Print_Area_5_1_1_1_1">'12_Služby a obchod BV'!$A$1:$F$34</definedName>
    <definedName name="Excel_BuiltIn_Print_Area_6">'12_Služby a obchod BV'!$A$1:$F$34</definedName>
    <definedName name="Excel_BuiltIn_Print_Area_6_1">'10_Vnútro BV'!$A$1:$F$13</definedName>
    <definedName name="Excel_BuiltIn_Print_Area_6_1_1">"$9_kultúra.$#REF!$#REF!:$#REF!$#REF!"</definedName>
    <definedName name="Excel_BuiltIn_Print_Area_7_1">'10_Vnútro BV'!#REF!</definedName>
    <definedName name="Excel_BuiltIn_Print_Area_7_1_1">'9_kultúra BV'!$A$1:$F$1</definedName>
    <definedName name="Excel_BuiltIn_Print_Area_7_1_1_1">"$8_Vzdelávanie.$#REF!$#REF!:$#REF!$#REF!"</definedName>
    <definedName name="Excel_BuiltIn_Print_Area_8">'10_Vnútro BV'!$A$1:$F$59</definedName>
    <definedName name="Excel_BuiltIn_Print_Area_8_1_1">'8_Vzdelávanie BV'!$A$1:$F$1</definedName>
    <definedName name="Excel_BuiltIn_Print_Area_8_1_1_1">"$7_Organizačné.$#REF!$#REF!:$#REF!$#REF!"</definedName>
    <definedName name="Excel_BuiltIn_Print_Area_9">'9_kultúra BV'!$A$1:$F$16</definedName>
    <definedName name="Excel_BuiltIn_Print_Area_9_1_1">'8_Vzdelávanie BV'!$A$51:$F$87</definedName>
    <definedName name="Excel_BuiltIn_Print_Area_9_1_1_1">'8_Vzdelávanie BV'!$B$41:$F$87</definedName>
    <definedName name="Excel_BuiltIn_Print_Area_9_1_1_1_1">'8_Vzdelávanie BV'!$A$41:$F$45</definedName>
    <definedName name="Excel_BuiltIn_Print_Area_9_1_1_1_1_1">'7_Organizačné BV'!$A$2:$F$2</definedName>
    <definedName name="Excel_BuiltIn_Print_Area_9_1_1_1_1_1_1">"$6_ekonomika.$#REF!$#REF!:$#REF!$#REF!"</definedName>
    <definedName name="_xlnm.Print_Area" localSheetId="16">'1_Pôdohospodárstvo BV+ KV'!$A$1:$F$30</definedName>
    <definedName name="_xlnm.Print_Area" localSheetId="7">'10_Vnútro BV'!$A$1:$G$83</definedName>
    <definedName name="_xlnm.Print_Area" localSheetId="6">'11_Soc_veci BV'!$A$1:$F$27</definedName>
    <definedName name="_xlnm.Print_Area" localSheetId="5">'12_Služby a obchod BV'!$A$1:$F$35</definedName>
    <definedName name="_xlnm.Print_Area" localSheetId="4">'13_ Finančné operácie'!$A$2:$D$20</definedName>
    <definedName name="_xlnm.Print_Area" localSheetId="3">'14_Sumarizácia'!$A$1:$C$42</definedName>
    <definedName name="_xlnm.Print_Area" localSheetId="15">'2_Životné prostr BV+KV_'!$A$1:$F$84</definedName>
    <definedName name="_xlnm.Print_Area" localSheetId="14">'3_Výstavba BV+KV'!$A$1:$F$54</definedName>
    <definedName name="_xlnm.Print_Area" localSheetId="13">'4_Infraštruktúra BV+KV'!$A$1:$F$48</definedName>
    <definedName name="_xlnm.Print_Area" localSheetId="12">'5_hospodárstvo BV+KV'!$A$2:$F$65</definedName>
    <definedName name="_xlnm.Print_Area" localSheetId="11">'6_ekonomika BV'!$A$1:$F$20</definedName>
    <definedName name="_xlnm.Print_Area" localSheetId="10">'7_Organizačné BV'!$A$2:$F$38</definedName>
    <definedName name="_xlnm.Print_Area" localSheetId="9">'8_Vzdelávanie BV'!$A$1:$F$117</definedName>
    <definedName name="_xlnm.Print_Area" localSheetId="8">'9_kultúra BV'!$A$1:$F$40</definedName>
    <definedName name="_xlnm.Print_Area" localSheetId="18">'BP'!$A$1:$G$105</definedName>
    <definedName name="_xlnm.Print_Area" localSheetId="17">'KP'!$A$1:$F$22</definedName>
    <definedName name="_xlnm.Print_Area" localSheetId="0">'Poznámky'!$A$1:$C$15</definedName>
    <definedName name="_xlnm.Print_Area" localSheetId="1">'Rekapitulácia'!$A$1:$D$26</definedName>
  </definedNames>
  <calcPr fullCalcOnLoad="1"/>
</workbook>
</file>

<file path=xl/comments11.xml><?xml version="1.0" encoding="utf-8"?>
<comments xmlns="http://schemas.openxmlformats.org/spreadsheetml/2006/main">
  <authors>
    <author>TOMEKOV? Monika</author>
  </authors>
  <commentList>
    <comment ref="E28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1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2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5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7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29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2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4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6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1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60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24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5" authorId="0">
      <text>
        <r>
          <rPr>
            <sz val="10"/>
            <rFont val="Arial"/>
            <family val="2"/>
          </rPr>
          <t>Honoráre za články</t>
        </r>
      </text>
    </comment>
  </commentList>
</comments>
</file>

<file path=xl/sharedStrings.xml><?xml version="1.0" encoding="utf-8"?>
<sst xmlns="http://schemas.openxmlformats.org/spreadsheetml/2006/main" count="972" uniqueCount="490">
  <si>
    <t>Zdroje:</t>
  </si>
  <si>
    <t>zo štátneho rozpočtu</t>
  </si>
  <si>
    <t>11S1</t>
  </si>
  <si>
    <t>Európsky fond regionálneho rozvoja – prostriedky EÚ</t>
  </si>
  <si>
    <t>11S2</t>
  </si>
  <si>
    <t>Európsky fond regionálneho rozvoja – spolufinancovanie zo ŠR</t>
  </si>
  <si>
    <t>11T1</t>
  </si>
  <si>
    <t>Európsky sociálny fond – prostriedky EÚ</t>
  </si>
  <si>
    <t>11T2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</si>
  <si>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</si>
  <si>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</si>
  <si>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</si>
  <si>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</si>
  <si>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</si>
  <si>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</si>
  <si>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</si>
  <si>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</si>
  <si>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 xml:space="preserve">                       REKAPITULÁCIA PRÍJMOV A VÝDAVKOV </t>
  </si>
  <si>
    <t>Bežné príjmy</t>
  </si>
  <si>
    <t>Bežné výdavky</t>
  </si>
  <si>
    <t>v tom:</t>
  </si>
  <si>
    <t>Mestský úrad</t>
  </si>
  <si>
    <t>Základné školy</t>
  </si>
  <si>
    <t>Základná umelecká škola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</si>
  <si>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</si>
  <si>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</si>
  <si>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</si>
  <si>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</si>
  <si>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</si>
  <si>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</si>
  <si>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</si>
  <si>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</si>
  <si>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</si>
  <si>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</si>
  <si>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</si>
  <si>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</si>
  <si>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</si>
  <si>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</si>
  <si>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</si>
  <si>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</si>
  <si>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</si>
  <si>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</si>
  <si>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</si>
  <si>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</si>
  <si>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</si>
  <si>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</si>
  <si>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</si>
  <si>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</si>
  <si>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</si>
  <si>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</si>
  <si>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</si>
  <si>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</si>
  <si>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</si>
  <si>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</si>
  <si>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>Prebytok (+)/schodok (-)</t>
  </si>
  <si>
    <t>Finančné operácie</t>
  </si>
  <si>
    <t>Celkom príjmové finančné operácie</t>
  </si>
  <si>
    <t xml:space="preserve">Dlhodobé investičné úvery </t>
  </si>
  <si>
    <t>Prevod z rezervného fondu</t>
  </si>
  <si>
    <t>Celkom výdavkové finančné operácie</t>
  </si>
  <si>
    <t>Splácanie finančného lízingu</t>
  </si>
  <si>
    <t>Splátky z úveru ŠFRB</t>
  </si>
  <si>
    <t>Výsledok hospodárenia finančných operácií</t>
  </si>
  <si>
    <t>Program 12. Služby a obchod</t>
  </si>
  <si>
    <t>P.č.</t>
  </si>
  <si>
    <t>Funkčná klasifikácia</t>
  </si>
  <si>
    <t>Ekonomická klasifikácia</t>
  </si>
  <si>
    <t>Celkom program: Služby a obchod</t>
  </si>
  <si>
    <t>04</t>
  </si>
  <si>
    <t>Ekonomická oblasť</t>
  </si>
  <si>
    <t>04.1.2</t>
  </si>
  <si>
    <t>Všeobecná pracovná oblasť- aktivačná činnosť, §§ 50i, 50j</t>
  </si>
  <si>
    <t>Odvody</t>
  </si>
  <si>
    <t>09</t>
  </si>
  <si>
    <t>Vzdelávanie</t>
  </si>
  <si>
    <t>01</t>
  </si>
  <si>
    <t>Všeobecné verejné služby</t>
  </si>
  <si>
    <t>01.1.1.6</t>
  </si>
  <si>
    <t>Obce</t>
  </si>
  <si>
    <t>Právne služby</t>
  </si>
  <si>
    <t>Program 11: Sociálne veci a zdravotníctvo</t>
  </si>
  <si>
    <t>Celkom program: Sociálne veci a zdravotníctvo</t>
  </si>
  <si>
    <t>10</t>
  </si>
  <si>
    <t>Sociálne zabezpečenie</t>
  </si>
  <si>
    <t>10.2.0.1</t>
  </si>
  <si>
    <t>Zariadenia sociálnych služieb - staroba</t>
  </si>
  <si>
    <t>Starostlivosť o starých občanov - klub  dôchodcov</t>
  </si>
  <si>
    <t>10.2.0.2.</t>
  </si>
  <si>
    <t>Ďalšie sociálne služby – staroba</t>
  </si>
  <si>
    <t>Opatrovateľská služba</t>
  </si>
  <si>
    <t>Transfery jednotlivcom a neziskovým právnickým osobám</t>
  </si>
  <si>
    <t>Transfery jednotlivcovi – vianočný príspevok</t>
  </si>
  <si>
    <t>10.7.0.2</t>
  </si>
  <si>
    <t>Odmeny zamestnancom mimo pracovného pomeru</t>
  </si>
  <si>
    <t>10.4.0.3</t>
  </si>
  <si>
    <t>Ďalšie sociálne služby – rodina a deti</t>
  </si>
  <si>
    <t>Na prídavok na dieťa</t>
  </si>
  <si>
    <t>Ostatné sociálne dávky</t>
  </si>
  <si>
    <t>10.7.0.4</t>
  </si>
  <si>
    <t>Príspevky neštátnym subjektom – pomoc občanom v hmotnej j núdzi</t>
  </si>
  <si>
    <t>Pohrebné trovy – bezdomovci</t>
  </si>
  <si>
    <t>Program 10: Úsek vnútra</t>
  </si>
  <si>
    <t>Celkom program: Vnútro</t>
  </si>
  <si>
    <t>03</t>
  </si>
  <si>
    <t>Verejný poriadok a bezpečnosť</t>
  </si>
  <si>
    <t>03.1.0</t>
  </si>
  <si>
    <t>Policajné služby</t>
  </si>
  <si>
    <t>03.2.0</t>
  </si>
  <si>
    <t>Ochrana pred požiarmi</t>
  </si>
  <si>
    <t>02</t>
  </si>
  <si>
    <t>Obrana</t>
  </si>
  <si>
    <t>02.2.0</t>
  </si>
  <si>
    <t>Civilná ochrana</t>
  </si>
  <si>
    <t>08</t>
  </si>
  <si>
    <t>Rekreácia kultúra a náboženstvo</t>
  </si>
  <si>
    <t>08.3.0</t>
  </si>
  <si>
    <t>Vysielacie a vydavateľské služby</t>
  </si>
  <si>
    <t>Želiezovský spravodajca</t>
  </si>
  <si>
    <t>08.2.0.6</t>
  </si>
  <si>
    <t>01.3.3</t>
  </si>
  <si>
    <t>Iné všeobecné služby</t>
  </si>
  <si>
    <t>Matričná činnosť</t>
  </si>
  <si>
    <t xml:space="preserve">Obce </t>
  </si>
  <si>
    <t>01.6.0</t>
  </si>
  <si>
    <t>Všeobecné verejné služby inde naklasifikované</t>
  </si>
  <si>
    <t>Organizovanie volieb - Sčítanie obyvateľov</t>
  </si>
  <si>
    <t>Prevencia kriminality - kamerový systém</t>
  </si>
  <si>
    <t>Program 9: Kultúra</t>
  </si>
  <si>
    <t>Celkom program: Kultúra</t>
  </si>
  <si>
    <t>08.1.0</t>
  </si>
  <si>
    <t>08.2.0.9</t>
  </si>
  <si>
    <t>Kultúrny dom</t>
  </si>
  <si>
    <t>Kultúrny dom Želiezovce</t>
  </si>
  <si>
    <t>08.6.0.</t>
  </si>
  <si>
    <t>Program 8.Vzdelávanie</t>
  </si>
  <si>
    <t>Celkom program: Vzdelávanie</t>
  </si>
  <si>
    <t>09.1.1.1</t>
  </si>
  <si>
    <t>Predškolská výchova</t>
  </si>
  <si>
    <t>MŠ SNP 93</t>
  </si>
  <si>
    <t>MŠ SNP 9</t>
  </si>
  <si>
    <t>MŠ SNP 9 s VJM - Óvoda</t>
  </si>
  <si>
    <t>Školské stravovanie v predškolských zariadeniach</t>
  </si>
  <si>
    <t>09.5.0.1</t>
  </si>
  <si>
    <t>Zariadenia pre záujmové vzdelávanie – ZUŠ</t>
  </si>
  <si>
    <t>09.8.02</t>
  </si>
  <si>
    <t>Metodické centrá</t>
  </si>
  <si>
    <t>09.1.2.1</t>
  </si>
  <si>
    <t>Základné vzdelanie</t>
  </si>
  <si>
    <t>ZŠ s bežnou starostlivosťou – Mierová 67</t>
  </si>
  <si>
    <t xml:space="preserve">ZŠ s bežnou starostlivosťou s VJM </t>
  </si>
  <si>
    <t>Školský klub detí pri ZŠ Mierová 67</t>
  </si>
  <si>
    <t>Školský klub detí pri ZŠ  s VJM</t>
  </si>
  <si>
    <t>ŠJ pri ZŠ Mierová 67</t>
  </si>
  <si>
    <t>ŠJ pri ZŠ s VJM</t>
  </si>
  <si>
    <t>Program 8: Vzdelávanie</t>
  </si>
  <si>
    <t>Realizácia stavieb a ich technického zhodnotenia</t>
  </si>
  <si>
    <t>Program 7: Organizačné veci</t>
  </si>
  <si>
    <t>Celkom program: Organizačné veci</t>
  </si>
  <si>
    <t>Mestské zastupiteľstvo</t>
  </si>
  <si>
    <t>Propagácia a marketing</t>
  </si>
  <si>
    <t>Rekreácia, kultúra a náboženstvo</t>
  </si>
  <si>
    <t>08.4.0</t>
  </si>
  <si>
    <t>Náboženské a iné spoločenské služby</t>
  </si>
  <si>
    <t>ZPOZ</t>
  </si>
  <si>
    <t>08.6.0</t>
  </si>
  <si>
    <t>Rekreácia, kultúra a náboženstvo inde neklasifikované</t>
  </si>
  <si>
    <t>Odmeny oceneným</t>
  </si>
  <si>
    <t>Ondrejský jarmok</t>
  </si>
  <si>
    <t>Program 6: Ekonomika</t>
  </si>
  <si>
    <t>Celkom program: Ekonomika</t>
  </si>
  <si>
    <t>01.7.0</t>
  </si>
  <si>
    <t>Transakcie verejného dlhu</t>
  </si>
  <si>
    <t>01.1.2</t>
  </si>
  <si>
    <t>Finančná a rozpočtová oblasť</t>
  </si>
  <si>
    <t>Vrátenie príjmov minulých rokov</t>
  </si>
  <si>
    <t>Členské príspevky</t>
  </si>
  <si>
    <t>Transfery jednotlivcom a neziskovým PO</t>
  </si>
  <si>
    <t>OZ, nadácii a neinvestičnému fondu</t>
  </si>
  <si>
    <t>Program 5: Hospodárska správa a evidencia majetku mesta</t>
  </si>
  <si>
    <t>Celkom program: Hospodárska správa majetku</t>
  </si>
  <si>
    <t>5.1</t>
  </si>
  <si>
    <t>Správa budov</t>
  </si>
  <si>
    <t>5.1.1</t>
  </si>
  <si>
    <t>5.1.17</t>
  </si>
  <si>
    <t>40 bj. - Rákócziho ul.</t>
  </si>
  <si>
    <t>06.6.0</t>
  </si>
  <si>
    <t>5.2</t>
  </si>
  <si>
    <t>Hydranty, studne, fontány</t>
  </si>
  <si>
    <t>5.2.1</t>
  </si>
  <si>
    <t>Požiarny hydrant</t>
  </si>
  <si>
    <t>5.2.2</t>
  </si>
  <si>
    <t>Studňa Veľký Dvor</t>
  </si>
  <si>
    <t>5.2.3</t>
  </si>
  <si>
    <t>Fontány</t>
  </si>
  <si>
    <t>5.3</t>
  </si>
  <si>
    <t>Ostatné zariadenia</t>
  </si>
  <si>
    <t>5.3.2</t>
  </si>
  <si>
    <t>Prenosné rozvádzače</t>
  </si>
  <si>
    <t>05.2.0</t>
  </si>
  <si>
    <t>5.3.3</t>
  </si>
  <si>
    <t>Nakladanie s odpadovými vodami</t>
  </si>
  <si>
    <t>Mestský rozhlas</t>
  </si>
  <si>
    <t>5.4</t>
  </si>
  <si>
    <t>Vozový park</t>
  </si>
  <si>
    <t>5.4.1</t>
  </si>
  <si>
    <t>Osobné automobily</t>
  </si>
  <si>
    <t>Program 4: Infraštruktúra</t>
  </si>
  <si>
    <t>Celkom program: Infraštruktúra</t>
  </si>
  <si>
    <t>04.5.1</t>
  </si>
  <si>
    <t>Cestná doprava</t>
  </si>
  <si>
    <t>06</t>
  </si>
  <si>
    <t>Bývanie a občianska vvbavenosť</t>
  </si>
  <si>
    <t>06.4.0</t>
  </si>
  <si>
    <t>Verejné osvetlenie</t>
  </si>
  <si>
    <t>Vianočné osvetlenie</t>
  </si>
  <si>
    <t>- nákup nového osvetlenia</t>
  </si>
  <si>
    <t>Občianska vybavenosť inde neklasifikovaná</t>
  </si>
  <si>
    <t>Aktualizácia technickej mapy mesta</t>
  </si>
  <si>
    <t>06.2.0</t>
  </si>
  <si>
    <t>Rozvoj obcí</t>
  </si>
  <si>
    <t>717003</t>
  </si>
  <si>
    <t>Program 3: Výstavba a územný rozvoj</t>
  </si>
  <si>
    <t>Celkom za program: Výstavba a územný rozvoj</t>
  </si>
  <si>
    <t>04.4.3</t>
  </si>
  <si>
    <t>výstavba</t>
  </si>
  <si>
    <t>Obstarávanie územno plánovacích nástrojov</t>
  </si>
  <si>
    <t>Expertízy, posudky a geodetické práce</t>
  </si>
  <si>
    <t>- geodetické práce</t>
  </si>
  <si>
    <t>Stavebný úrad</t>
  </si>
  <si>
    <t>PROGRAM  2:  Životné prostredie a rekreácia</t>
  </si>
  <si>
    <t>Celkom za program: Životné prostredie a rekreácia</t>
  </si>
  <si>
    <t>05</t>
  </si>
  <si>
    <t>Ochrana životného prostredia</t>
  </si>
  <si>
    <t>05.1.0</t>
  </si>
  <si>
    <t>Nakladanie s odpadmi</t>
  </si>
  <si>
    <t>05.3.0.</t>
  </si>
  <si>
    <t>Riešenie kvality ovzdušia v meste</t>
  </si>
  <si>
    <t>05.4.0</t>
  </si>
  <si>
    <t>Ochrana prírody a krajiny</t>
  </si>
  <si>
    <t>05.6.0</t>
  </si>
  <si>
    <t>Ochrana životného prostredia inde neklasifikovaná</t>
  </si>
  <si>
    <t>Deň zeme</t>
  </si>
  <si>
    <t>Údržba verejnej zelene</t>
  </si>
  <si>
    <t>Výstavba</t>
  </si>
  <si>
    <t>Rekreácia, kultúra, náboženstvo</t>
  </si>
  <si>
    <t>08.1.0 Rekreačné a športové služby</t>
  </si>
  <si>
    <t xml:space="preserve">Detské ihriská </t>
  </si>
  <si>
    <t>PROGRAM  1: PODOHOSPODÁRSTVO</t>
  </si>
  <si>
    <t>Celkom za program: Pôdohospodárstvo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</si>
  <si>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</si>
  <si>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</si>
  <si>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</si>
  <si>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</si>
  <si>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</si>
  <si>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</si>
  <si>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</si>
  <si>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</si>
  <si>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>Kategória</t>
  </si>
  <si>
    <t>Položka</t>
  </si>
  <si>
    <t>Podpo       ložka</t>
  </si>
  <si>
    <t>Príjem</t>
  </si>
  <si>
    <t xml:space="preserve">NEDAŇOVÉ PRÍJMY KAPITÁLOVÉ </t>
  </si>
  <si>
    <t>KAPITÁLOVĚ PRÍJMY</t>
  </si>
  <si>
    <t>Príjem z predaja kapitálových aktív</t>
  </si>
  <si>
    <t>Príjem z predaja pozemkov a nehmotných aktív</t>
  </si>
  <si>
    <t>z predaja nehnuteľností</t>
  </si>
  <si>
    <t>GRANTY A TRANSFERY</t>
  </si>
  <si>
    <t>Tuzemské kapitálové granty a transfery</t>
  </si>
  <si>
    <t>Podpoložka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</si>
  <si>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</si>
  <si>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</si>
  <si>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</si>
  <si>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</si>
  <si>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</si>
  <si>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</si>
  <si>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</si>
  <si>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</si>
  <si>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</si>
  <si>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</si>
  <si>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</si>
  <si>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</si>
  <si>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</si>
  <si>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</si>
  <si>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</si>
  <si>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</si>
  <si>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</si>
  <si>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</si>
  <si>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</si>
  <si>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</si>
  <si>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</si>
  <si>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</si>
  <si>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</si>
  <si>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</si>
  <si>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</si>
  <si>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</si>
  <si>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</si>
  <si>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</si>
  <si>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</si>
  <si>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</si>
  <si>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</si>
  <si>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</si>
  <si>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</si>
  <si>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</t>
  </si>
  <si>
    <t>za opatrovateľské služby</t>
  </si>
  <si>
    <t>za stravné – cudzí stravníci ŠJ pri MŠ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</si>
  <si>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</si>
  <si>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</si>
  <si>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</si>
  <si>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účtov finančného hospodárenia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</si>
  <si>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</si>
  <si>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</si>
  <si>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</si>
  <si>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</si>
  <si>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</si>
  <si>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</si>
  <si>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</si>
  <si>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iné</t>
  </si>
  <si>
    <t>Tuzemské bežné granty a transfery</t>
  </si>
  <si>
    <t>Granty</t>
  </si>
  <si>
    <t>Transfery v rámci verejnej správy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</si>
  <si>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</si>
  <si>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</si>
  <si>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</si>
  <si>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</si>
  <si>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učebné pomôcky</t>
  </si>
  <si>
    <t>zo štátneho rozpočtu – vzdelávacie poukazy</t>
  </si>
  <si>
    <t>zo štátneho rozpočtu – nenormatívne</t>
  </si>
  <si>
    <t>zo štátneho rozpočtu- rodinné prídavky</t>
  </si>
  <si>
    <t>vedenie matriky</t>
  </si>
  <si>
    <t>register obyvateľov SR</t>
  </si>
  <si>
    <t>životné prostredie</t>
  </si>
  <si>
    <t>pozemné komunikácie</t>
  </si>
  <si>
    <t>stavebný poriadok</t>
  </si>
  <si>
    <t>na základné školstvo s bežnou starostlivosťou</t>
  </si>
  <si>
    <t>Obstarávanie projektovej dokumentácie</t>
  </si>
  <si>
    <t>Príprava rozvojových projektov</t>
  </si>
  <si>
    <t>- inžinierska činnosť</t>
  </si>
  <si>
    <t>SNP 9 - prevádzka</t>
  </si>
  <si>
    <t>Príjmy z PCO - MsP</t>
  </si>
  <si>
    <t>Výdavky z vlastných príjmov</t>
  </si>
  <si>
    <t>41</t>
  </si>
  <si>
    <t>Vyúčtovanie za chod spoločnej úradovne</t>
  </si>
  <si>
    <t>11H</t>
  </si>
  <si>
    <t>Zdroj</t>
  </si>
  <si>
    <t>1AC1</t>
  </si>
  <si>
    <t>1AC2</t>
  </si>
  <si>
    <t>aktivačná činnosť – dotácia z ÚPSVaR ESF</t>
  </si>
  <si>
    <t>aktivačná činnosť – dotácia z ÚPSVaR ŠR</t>
  </si>
  <si>
    <t>Spolu zdroj 111</t>
  </si>
  <si>
    <t>Spolu zdroj 41</t>
  </si>
  <si>
    <t>Súčet</t>
  </si>
  <si>
    <t>46</t>
  </si>
  <si>
    <t>1AJ1</t>
  </si>
  <si>
    <t>Sponzorské</t>
  </si>
  <si>
    <t>Chránená dielňa</t>
  </si>
  <si>
    <t xml:space="preserve">Príjem z predaja kapitálových aktív </t>
  </si>
  <si>
    <t>Mestský ples</t>
  </si>
  <si>
    <t>Bezpečnostný projekt</t>
  </si>
  <si>
    <t>Regionálne cetrum na zhodnotenie BRO</t>
  </si>
  <si>
    <t>Prieskumy a rozbory</t>
  </si>
  <si>
    <t>Starostlivosť o starých občanov</t>
  </si>
  <si>
    <t>Mestská knižnica a múzeum</t>
  </si>
  <si>
    <t>43</t>
  </si>
  <si>
    <t>Správa bytov</t>
  </si>
  <si>
    <t>3x 12 b. j. Centrál</t>
  </si>
  <si>
    <t>Mzdy</t>
  </si>
  <si>
    <t>0111</t>
  </si>
  <si>
    <t>Verejná zeleň</t>
  </si>
  <si>
    <t>Výmena výsadby CMZ</t>
  </si>
  <si>
    <t>Správa budov a  majetku mesta</t>
  </si>
  <si>
    <t>Nákup mikrobusu - akontácia</t>
  </si>
  <si>
    <t>Nákup nových prenosných rozvádzačov</t>
  </si>
  <si>
    <t>Náhrada za vecné bremeno</t>
  </si>
  <si>
    <t>Splátky reštrukturalizovaného  230516</t>
  </si>
  <si>
    <t>Základné školstvo</t>
  </si>
  <si>
    <t>5.3.4</t>
  </si>
  <si>
    <t>Mestský rozhlas - centrálny pult</t>
  </si>
  <si>
    <t>Ihriská a cyklotrasy</t>
  </si>
  <si>
    <t>Cyklotrasy</t>
  </si>
  <si>
    <t>Podpora softvéru a výpočtová technika</t>
  </si>
  <si>
    <t>Členské príspevky,združenia a stavovské organizácie</t>
  </si>
  <si>
    <t xml:space="preserve"> z predaja pozemkov- (súhrnne)</t>
  </si>
  <si>
    <t>Školy a školské zariadenia</t>
  </si>
  <si>
    <t>Školské stravovanie</t>
  </si>
  <si>
    <t>register adries</t>
  </si>
  <si>
    <t>Zber a vývoz TKO</t>
  </si>
  <si>
    <t>Rozšírenie separovaného zberu - projekt</t>
  </si>
  <si>
    <t>Správa cintorínov</t>
  </si>
  <si>
    <t xml:space="preserve">Rekonštrukcia chladiaceho zariadenia </t>
  </si>
  <si>
    <t xml:space="preserve">Modernizácia VO </t>
  </si>
  <si>
    <t xml:space="preserve">Budovanie stojísk kontajnerov </t>
  </si>
  <si>
    <t>Výkon funkcie viceprimátora</t>
  </si>
  <si>
    <t>630</t>
  </si>
  <si>
    <t>Tovary a služby</t>
  </si>
  <si>
    <t>Bežné transfery</t>
  </si>
  <si>
    <t>Bežné transfery - dotácie</t>
  </si>
  <si>
    <t>131G</t>
  </si>
  <si>
    <t>Voľnočasové aktivity - šport</t>
  </si>
  <si>
    <t>Centrum voľnočasových činností + telocvičňa T18</t>
  </si>
  <si>
    <t>Prevody -zábezpeka</t>
  </si>
  <si>
    <t>Prijaté zábezpeky</t>
  </si>
  <si>
    <t>Vrátenie zábezpeky</t>
  </si>
  <si>
    <t>Zapojenie fondu opráv</t>
  </si>
  <si>
    <t>717</t>
  </si>
  <si>
    <t>718</t>
  </si>
  <si>
    <t>713</t>
  </si>
  <si>
    <t>711</t>
  </si>
  <si>
    <t>Splácanie úrokov  z úverov</t>
  </si>
  <si>
    <t>Transfery</t>
  </si>
  <si>
    <t>Potraviny</t>
  </si>
  <si>
    <t xml:space="preserve">Mzdy </t>
  </si>
  <si>
    <t>Údržba ciest</t>
  </si>
  <si>
    <t>714</t>
  </si>
  <si>
    <t>Nákup strojov</t>
  </si>
  <si>
    <t>Technické zhodnotenie</t>
  </si>
  <si>
    <t>Projektové dokumentácie</t>
  </si>
  <si>
    <t>Modernizácia</t>
  </si>
  <si>
    <t>Poplatky ŠKD ZŠ Mierová</t>
  </si>
  <si>
    <t>Ostatné príjmy ZŠ Mierová</t>
  </si>
  <si>
    <t>Poplatky ŠKD ZŠ VJM Komenského 1</t>
  </si>
  <si>
    <t>Ostatné príjmy ZŠ VJM Komenského 1</t>
  </si>
  <si>
    <t>Príjmy ŠJ ZŠ VJM Komenského 1</t>
  </si>
  <si>
    <t>Príjmy ŠJ ZŠ Mierová</t>
  </si>
  <si>
    <t>Prijmy ZUŠ - školné</t>
  </si>
  <si>
    <t>Príjmy ZUŠ - ostatné</t>
  </si>
  <si>
    <t>Nákup pozemkov</t>
  </si>
  <si>
    <t>Nerozpočtované príjmy</t>
  </si>
  <si>
    <t>72f</t>
  </si>
  <si>
    <t>Skladník CO</t>
  </si>
  <si>
    <t>1AA1</t>
  </si>
  <si>
    <t>1AA2</t>
  </si>
  <si>
    <t>Bankové poplatky+audit</t>
  </si>
  <si>
    <t>zo štátneho rozpočtu - asystent učiteľa</t>
  </si>
  <si>
    <t>zo štátneho rozpočtu - predškolský vek</t>
  </si>
  <si>
    <t>Projekt dobudovanie učební ZŠ VJM</t>
  </si>
  <si>
    <t>Projekt dobudovanie učební ZŠVJM</t>
  </si>
  <si>
    <t>Zníženie energetickej náročnosti budovy MsÚ</t>
  </si>
  <si>
    <t>Významné kultúrne podujatia</t>
  </si>
  <si>
    <t>637026</t>
  </si>
  <si>
    <t>Asystent učiteľa - projekt</t>
  </si>
  <si>
    <t>Štadión</t>
  </si>
  <si>
    <t>Útvar primátora</t>
  </si>
  <si>
    <t>Prístavba k MŠ Mikula</t>
  </si>
  <si>
    <t>Nákup techniky na asfaltovanie</t>
  </si>
  <si>
    <t>Projekt cyklotrasa</t>
  </si>
  <si>
    <t>Prístavba MŚ Mikula</t>
  </si>
  <si>
    <t>Základné školy a školské zariadenia s právnou subjektivitou</t>
  </si>
  <si>
    <t>6</t>
  </si>
  <si>
    <t>Zapojenie prostriedkov zpredchádzajúceho roku</t>
  </si>
  <si>
    <t>0860</t>
  </si>
  <si>
    <t>Športuje celé mesto - Pohár Primátora mesta</t>
  </si>
  <si>
    <t>Materiálové výdavky</t>
  </si>
  <si>
    <t>Rozpočet celkom</t>
  </si>
  <si>
    <t>Výkon funkcie hlavného kontrolóra</t>
  </si>
  <si>
    <t>Záväzková provízia</t>
  </si>
  <si>
    <t>3AC1</t>
  </si>
  <si>
    <t>3AC2</t>
  </si>
  <si>
    <t>Zapojenie prostriedkov zpredchádzajúceho roku - školy</t>
  </si>
  <si>
    <t>Urnová stena</t>
  </si>
  <si>
    <t>Rekonštrukcia fontány pri KD</t>
  </si>
  <si>
    <t>Spracovanie miezd školstvo</t>
  </si>
  <si>
    <t>52</t>
  </si>
  <si>
    <t>Rekonštrukcia mestských toaliet</t>
  </si>
  <si>
    <t>Rekonštrukcia dvora MsÚ</t>
  </si>
  <si>
    <t>Výmena okien KD Svodov</t>
  </si>
  <si>
    <t>Grant - rekonštrukcia telocvične T18</t>
  </si>
  <si>
    <t>Grant - zachovanie biodiverzity</t>
  </si>
  <si>
    <t>Zachovanie biodiverzity</t>
  </si>
  <si>
    <t>Nákup strojov - fekálne vozidlo</t>
  </si>
  <si>
    <t>Rekonštrukcie a modernizácie T18</t>
  </si>
  <si>
    <t>Výstavba a tech. zhodnotenie</t>
  </si>
  <si>
    <t>Výstavba a tech. zodnotenie (Nám.Sv Jakuba+dvor DS)</t>
  </si>
  <si>
    <t>Modernizácia učebne ZŠ VJM</t>
  </si>
  <si>
    <t>Technické zhodnotenie (2020 -ZŠ Mierová)</t>
  </si>
  <si>
    <t>voľby - Euro, prezident, kománálne,sčítanie</t>
  </si>
  <si>
    <t>Prevencia kriminality - wifi pre teba</t>
  </si>
  <si>
    <t>Granty + WIFI pre teba</t>
  </si>
  <si>
    <t>Výdavky súvisiace  s prípravou   projektov a monitorovaním  proejktov</t>
  </si>
  <si>
    <t>Modernizácia (ZŠ VJM) dvor a prístavba</t>
  </si>
  <si>
    <t>V EUR</t>
  </si>
  <si>
    <t>Technické zhodnotenie - okná DOS</t>
  </si>
  <si>
    <t>Technické zhodnotenie - múzeum</t>
  </si>
  <si>
    <t>Výstavba a tech. zhodnotenie chodník Mikula</t>
  </si>
  <si>
    <t>Výstavba a tech. zhodnotenie - cesty</t>
  </si>
  <si>
    <t>Modernizácia VO</t>
  </si>
  <si>
    <t>Bezbarierový vstup MsÚ</t>
  </si>
  <si>
    <t>Modernizácia - strešcha ZŠ VJM</t>
  </si>
  <si>
    <t>Infraštruktúra ul. Poštová - vodovod</t>
  </si>
  <si>
    <t>Sčítanie domov a bytov</t>
  </si>
  <si>
    <t>Technické zhodnotenie okná DOS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</si>
</sst>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#,##0.0"/>
    <numFmt numFmtId="182" formatCode="0.00\ ;\-0.00\ "/>
    <numFmt numFmtId="183" formatCode="0.0"/>
    <numFmt numFmtId="184" formatCode="#,###.00"/>
    <numFmt numFmtId="185" formatCode="#,##0.000"/>
  </numFmts>
  <fonts count="75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i/>
      <sz val="12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sz val="8"/>
      <name val="Cambria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Cambria"/>
      <family val="1"/>
    </font>
    <font>
      <b/>
      <sz val="9"/>
      <name val="Cambria"/>
      <family val="1"/>
    </font>
    <font>
      <b/>
      <sz val="16"/>
      <color indexed="12"/>
      <name val="Cambria"/>
      <family val="1"/>
    </font>
    <font>
      <sz val="10"/>
      <color indexed="8"/>
      <name val="Cambria"/>
      <family val="1"/>
    </font>
    <font>
      <sz val="11"/>
      <color indexed="60"/>
      <name val="Calibri"/>
      <family val="2"/>
    </font>
    <font>
      <sz val="11"/>
      <name val="Calibri"/>
      <family val="2"/>
    </font>
    <font>
      <sz val="9"/>
      <name val="Cambria"/>
      <family val="1"/>
    </font>
    <font>
      <b/>
      <sz val="10"/>
      <name val="Arial"/>
      <family val="2"/>
    </font>
    <font>
      <b/>
      <sz val="16"/>
      <name val="Cambria"/>
      <family val="1"/>
    </font>
    <font>
      <sz val="8"/>
      <name val="Arial"/>
      <family val="2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u val="single"/>
      <sz val="12.4"/>
      <color indexed="12"/>
      <name val="Arial"/>
      <family val="2"/>
    </font>
    <font>
      <u val="single"/>
      <sz val="12.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4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36" fillId="3" borderId="0" applyNumberFormat="0" applyBorder="0" applyAlignment="0" applyProtection="0"/>
    <xf numFmtId="0" fontId="55" fillId="4" borderId="0" applyNumberFormat="0" applyBorder="0" applyAlignment="0" applyProtection="0"/>
    <xf numFmtId="0" fontId="36" fillId="5" borderId="0" applyNumberFormat="0" applyBorder="0" applyAlignment="0" applyProtection="0"/>
    <xf numFmtId="0" fontId="55" fillId="6" borderId="0" applyNumberFormat="0" applyBorder="0" applyAlignment="0" applyProtection="0"/>
    <xf numFmtId="0" fontId="36" fillId="7" borderId="0" applyNumberFormat="0" applyBorder="0" applyAlignment="0" applyProtection="0"/>
    <xf numFmtId="0" fontId="55" fillId="8" borderId="0" applyNumberFormat="0" applyBorder="0" applyAlignment="0" applyProtection="0"/>
    <xf numFmtId="0" fontId="36" fillId="3" borderId="0" applyNumberFormat="0" applyBorder="0" applyAlignment="0" applyProtection="0"/>
    <xf numFmtId="0" fontId="55" fillId="9" borderId="0" applyNumberFormat="0" applyBorder="0" applyAlignment="0" applyProtection="0"/>
    <xf numFmtId="0" fontId="36" fillId="10" borderId="0" applyNumberFormat="0" applyBorder="0" applyAlignment="0" applyProtection="0"/>
    <xf numFmtId="0" fontId="55" fillId="11" borderId="0" applyNumberFormat="0" applyBorder="0" applyAlignment="0" applyProtection="0"/>
    <xf numFmtId="0" fontId="36" fillId="5" borderId="0" applyNumberFormat="0" applyBorder="0" applyAlignment="0" applyProtection="0"/>
    <xf numFmtId="0" fontId="55" fillId="12" borderId="0" applyNumberFormat="0" applyBorder="0" applyAlignment="0" applyProtection="0"/>
    <xf numFmtId="0" fontId="36" fillId="13" borderId="0" applyNumberFormat="0" applyBorder="0" applyAlignment="0" applyProtection="0"/>
    <xf numFmtId="0" fontId="55" fillId="14" borderId="0" applyNumberFormat="0" applyBorder="0" applyAlignment="0" applyProtection="0"/>
    <xf numFmtId="0" fontId="36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3" borderId="0" applyNumberFormat="0" applyBorder="0" applyAlignment="0" applyProtection="0"/>
    <xf numFmtId="0" fontId="55" fillId="19" borderId="0" applyNumberFormat="0" applyBorder="0" applyAlignment="0" applyProtection="0"/>
    <xf numFmtId="0" fontId="36" fillId="13" borderId="0" applyNumberFormat="0" applyBorder="0" applyAlignment="0" applyProtection="0"/>
    <xf numFmtId="0" fontId="55" fillId="20" borderId="0" applyNumberFormat="0" applyBorder="0" applyAlignment="0" applyProtection="0"/>
    <xf numFmtId="0" fontId="36" fillId="5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56" fillId="23" borderId="0" applyNumberFormat="0" applyBorder="0" applyAlignment="0" applyProtection="0"/>
    <xf numFmtId="0" fontId="37" fillId="15" borderId="0" applyNumberFormat="0" applyBorder="0" applyAlignment="0" applyProtection="0"/>
    <xf numFmtId="0" fontId="56" fillId="24" borderId="0" applyNumberFormat="0" applyBorder="0" applyAlignment="0" applyProtection="0"/>
    <xf numFmtId="0" fontId="37" fillId="17" borderId="0" applyNumberFormat="0" applyBorder="0" applyAlignment="0" applyProtection="0"/>
    <xf numFmtId="0" fontId="56" fillId="25" borderId="0" applyNumberFormat="0" applyBorder="0" applyAlignment="0" applyProtection="0"/>
    <xf numFmtId="0" fontId="37" fillId="26" borderId="0" applyNumberFormat="0" applyBorder="0" applyAlignment="0" applyProtection="0"/>
    <xf numFmtId="0" fontId="56" fillId="27" borderId="0" applyNumberFormat="0" applyBorder="0" applyAlignment="0" applyProtection="0"/>
    <xf numFmtId="0" fontId="37" fillId="22" borderId="0" applyNumberFormat="0" applyBorder="0" applyAlignment="0" applyProtection="0"/>
    <xf numFmtId="0" fontId="56" fillId="28" borderId="0" applyNumberFormat="0" applyBorder="0" applyAlignment="0" applyProtection="0"/>
    <xf numFmtId="0" fontId="37" fillId="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29" borderId="0" applyNumberFormat="0" applyBorder="0" applyAlignment="0" applyProtection="0"/>
    <xf numFmtId="0" fontId="38" fillId="30" borderId="0" applyNumberFormat="0" applyBorder="0" applyAlignment="0" applyProtection="0"/>
    <xf numFmtId="0" fontId="22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0" fontId="39" fillId="33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40" fillId="0" borderId="4" applyNumberFormat="0" applyFill="0" applyAlignment="0" applyProtection="0"/>
    <xf numFmtId="0" fontId="61" fillId="0" borderId="5" applyNumberFormat="0" applyFill="0" applyAlignment="0" applyProtection="0"/>
    <xf numFmtId="0" fontId="41" fillId="0" borderId="4" applyNumberFormat="0" applyFill="0" applyAlignment="0" applyProtection="0"/>
    <xf numFmtId="0" fontId="62" fillId="0" borderId="6" applyNumberFormat="0" applyFill="0" applyAlignment="0" applyProtection="0"/>
    <xf numFmtId="0" fontId="4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0" fillId="7" borderId="9" applyNumberFormat="0" applyAlignment="0" applyProtection="0"/>
    <xf numFmtId="0" fontId="65" fillId="0" borderId="10" applyNumberFormat="0" applyFill="0" applyAlignment="0" applyProtection="0"/>
    <xf numFmtId="0" fontId="43" fillId="0" borderId="11" applyNumberFormat="0" applyFill="0" applyAlignment="0" applyProtection="0"/>
    <xf numFmtId="0" fontId="66" fillId="0" borderId="12" applyNumberFormat="0" applyFill="0" applyAlignment="0" applyProtection="0"/>
    <xf numFmtId="0" fontId="44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36" borderId="14" applyNumberFormat="0" applyAlignment="0" applyProtection="0"/>
    <xf numFmtId="0" fontId="47" fillId="5" borderId="9" applyNumberFormat="0" applyAlignment="0" applyProtection="0"/>
    <xf numFmtId="0" fontId="70" fillId="37" borderId="14" applyNumberFormat="0" applyAlignment="0" applyProtection="0"/>
    <xf numFmtId="0" fontId="48" fillId="3" borderId="9" applyNumberFormat="0" applyAlignment="0" applyProtection="0"/>
    <xf numFmtId="0" fontId="71" fillId="37" borderId="15" applyNumberFormat="0" applyAlignment="0" applyProtection="0"/>
    <xf numFmtId="0" fontId="49" fillId="3" borderId="16" applyNumberFormat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38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37" fillId="22" borderId="0" applyNumberFormat="0" applyBorder="0" applyAlignment="0" applyProtection="0"/>
    <xf numFmtId="0" fontId="56" fillId="41" borderId="0" applyNumberFormat="0" applyBorder="0" applyAlignment="0" applyProtection="0"/>
    <xf numFmtId="0" fontId="37" fillId="42" borderId="0" applyNumberFormat="0" applyBorder="0" applyAlignment="0" applyProtection="0"/>
    <xf numFmtId="0" fontId="56" fillId="43" borderId="0" applyNumberFormat="0" applyBorder="0" applyAlignment="0" applyProtection="0"/>
    <xf numFmtId="0" fontId="37" fillId="17" borderId="0" applyNumberFormat="0" applyBorder="0" applyAlignment="0" applyProtection="0"/>
    <xf numFmtId="0" fontId="56" fillId="44" borderId="0" applyNumberFormat="0" applyBorder="0" applyAlignment="0" applyProtection="0"/>
    <xf numFmtId="0" fontId="37" fillId="26" borderId="0" applyNumberFormat="0" applyBorder="0" applyAlignment="0" applyProtection="0"/>
    <xf numFmtId="0" fontId="56" fillId="45" borderId="0" applyNumberFormat="0" applyBorder="0" applyAlignment="0" applyProtection="0"/>
    <xf numFmtId="0" fontId="37" fillId="22" borderId="0" applyNumberFormat="0" applyBorder="0" applyAlignment="0" applyProtection="0"/>
    <xf numFmtId="0" fontId="56" fillId="46" borderId="0" applyNumberFormat="0" applyBorder="0" applyAlignment="0" applyProtection="0"/>
    <xf numFmtId="0" fontId="37" fillId="47" borderId="0" applyNumberFormat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6" fillId="48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48" borderId="18" xfId="0" applyFont="1" applyFill="1" applyBorder="1" applyAlignment="1">
      <alignment/>
    </xf>
    <xf numFmtId="0" fontId="6" fillId="0" borderId="17" xfId="0" applyFont="1" applyBorder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9" fontId="6" fillId="31" borderId="19" xfId="0" applyNumberFormat="1" applyFont="1" applyFill="1" applyBorder="1" applyAlignment="1">
      <alignment/>
    </xf>
    <xf numFmtId="49" fontId="6" fillId="31" borderId="17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9" fontId="6" fillId="0" borderId="19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2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83" fontId="6" fillId="0" borderId="0" xfId="0" applyNumberFormat="1" applyFont="1" applyAlignment="1">
      <alignment/>
    </xf>
    <xf numFmtId="0" fontId="6" fillId="0" borderId="19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0" fontId="6" fillId="0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49" borderId="2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6" fillId="3" borderId="23" xfId="0" applyNumberFormat="1" applyFont="1" applyFill="1" applyBorder="1" applyAlignment="1">
      <alignment horizontal="center"/>
    </xf>
    <xf numFmtId="49" fontId="5" fillId="49" borderId="24" xfId="0" applyNumberFormat="1" applyFont="1" applyFill="1" applyBorder="1" applyAlignment="1">
      <alignment/>
    </xf>
    <xf numFmtId="1" fontId="6" fillId="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6" fillId="3" borderId="25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5" fillId="49" borderId="2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50" borderId="27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6" fillId="5" borderId="28" xfId="0" applyFont="1" applyFill="1" applyBorder="1" applyAlignment="1">
      <alignment/>
    </xf>
    <xf numFmtId="0" fontId="6" fillId="48" borderId="23" xfId="0" applyFont="1" applyFill="1" applyBorder="1" applyAlignment="1">
      <alignment/>
    </xf>
    <xf numFmtId="0" fontId="6" fillId="48" borderId="28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23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8" xfId="0" applyFont="1" applyBorder="1" applyAlignment="1">
      <alignment/>
    </xf>
    <xf numFmtId="0" fontId="6" fillId="5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32" fillId="0" borderId="0" xfId="0" applyFont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9" fontId="6" fillId="0" borderId="31" xfId="0" applyNumberFormat="1" applyFont="1" applyBorder="1" applyAlignment="1">
      <alignment/>
    </xf>
    <xf numFmtId="4" fontId="6" fillId="0" borderId="31" xfId="0" applyNumberFormat="1" applyFont="1" applyFill="1" applyBorder="1" applyAlignment="1">
      <alignment/>
    </xf>
    <xf numFmtId="1" fontId="6" fillId="3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" fontId="6" fillId="0" borderId="31" xfId="0" applyNumberFormat="1" applyFont="1" applyBorder="1" applyAlignment="1">
      <alignment/>
    </xf>
    <xf numFmtId="49" fontId="6" fillId="19" borderId="17" xfId="0" applyNumberFormat="1" applyFont="1" applyFill="1" applyBorder="1" applyAlignment="1">
      <alignment/>
    </xf>
    <xf numFmtId="49" fontId="6" fillId="19" borderId="20" xfId="0" applyNumberFormat="1" applyFont="1" applyFill="1" applyBorder="1" applyAlignment="1">
      <alignment/>
    </xf>
    <xf numFmtId="49" fontId="6" fillId="19" borderId="19" xfId="0" applyNumberFormat="1" applyFont="1" applyFill="1" applyBorder="1" applyAlignment="1">
      <alignment/>
    </xf>
    <xf numFmtId="0" fontId="6" fillId="19" borderId="19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/>
    </xf>
    <xf numFmtId="0" fontId="5" fillId="0" borderId="30" xfId="0" applyFont="1" applyFill="1" applyBorder="1" applyAlignment="1">
      <alignment horizontal="center"/>
    </xf>
    <xf numFmtId="49" fontId="6" fillId="13" borderId="33" xfId="0" applyNumberFormat="1" applyFont="1" applyFill="1" applyBorder="1" applyAlignment="1">
      <alignment horizontal="center"/>
    </xf>
    <xf numFmtId="0" fontId="6" fillId="0" borderId="31" xfId="0" applyFont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5" fillId="51" borderId="3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35" xfId="0" applyNumberFormat="1" applyFont="1" applyFill="1" applyBorder="1" applyAlignment="1">
      <alignment/>
    </xf>
    <xf numFmtId="0" fontId="6" fillId="0" borderId="35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/>
    </xf>
    <xf numFmtId="49" fontId="5" fillId="17" borderId="31" xfId="0" applyNumberFormat="1" applyFont="1" applyFill="1" applyBorder="1" applyAlignment="1">
      <alignment/>
    </xf>
    <xf numFmtId="4" fontId="5" fillId="17" borderId="31" xfId="0" applyNumberFormat="1" applyFont="1" applyFill="1" applyBorder="1" applyAlignment="1">
      <alignment/>
    </xf>
    <xf numFmtId="49" fontId="6" fillId="31" borderId="31" xfId="0" applyNumberFormat="1" applyFont="1" applyFill="1" applyBorder="1" applyAlignment="1">
      <alignment/>
    </xf>
    <xf numFmtId="4" fontId="6" fillId="31" borderId="31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1" xfId="0" applyNumberFormat="1" applyFont="1" applyBorder="1" applyAlignment="1">
      <alignment/>
    </xf>
    <xf numFmtId="0" fontId="6" fillId="0" borderId="31" xfId="0" applyNumberFormat="1" applyFont="1" applyFill="1" applyBorder="1" applyAlignment="1">
      <alignment/>
    </xf>
    <xf numFmtId="49" fontId="6" fillId="49" borderId="37" xfId="0" applyNumberFormat="1" applyFont="1" applyFill="1" applyBorder="1" applyAlignment="1">
      <alignment/>
    </xf>
    <xf numFmtId="49" fontId="6" fillId="0" borderId="37" xfId="0" applyNumberFormat="1" applyFont="1" applyBorder="1" applyAlignment="1">
      <alignment/>
    </xf>
    <xf numFmtId="49" fontId="6" fillId="17" borderId="37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/>
    </xf>
    <xf numFmtId="0" fontId="6" fillId="0" borderId="37" xfId="0" applyNumberFormat="1" applyFont="1" applyBorder="1" applyAlignment="1">
      <alignment/>
    </xf>
    <xf numFmtId="0" fontId="6" fillId="0" borderId="37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1" fontId="6" fillId="3" borderId="39" xfId="0" applyNumberFormat="1" applyFont="1" applyFill="1" applyBorder="1" applyAlignment="1">
      <alignment horizontal="center"/>
    </xf>
    <xf numFmtId="1" fontId="6" fillId="3" borderId="4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6" fillId="0" borderId="31" xfId="0" applyNumberFormat="1" applyFont="1" applyFill="1" applyBorder="1" applyAlignment="1">
      <alignment horizontal="center"/>
    </xf>
    <xf numFmtId="49" fontId="5" fillId="49" borderId="31" xfId="0" applyNumberFormat="1" applyFont="1" applyFill="1" applyBorder="1" applyAlignment="1">
      <alignment/>
    </xf>
    <xf numFmtId="4" fontId="5" fillId="49" borderId="31" xfId="0" applyNumberFormat="1" applyFont="1" applyFill="1" applyBorder="1" applyAlignment="1">
      <alignment/>
    </xf>
    <xf numFmtId="0" fontId="6" fillId="31" borderId="31" xfId="0" applyFont="1" applyFill="1" applyBorder="1" applyAlignment="1">
      <alignment/>
    </xf>
    <xf numFmtId="1" fontId="6" fillId="3" borderId="37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/>
    </xf>
    <xf numFmtId="4" fontId="5" fillId="52" borderId="41" xfId="0" applyNumberFormat="1" applyFont="1" applyFill="1" applyBorder="1" applyAlignment="1">
      <alignment horizontal="right" vertical="center" wrapText="1"/>
    </xf>
    <xf numFmtId="49" fontId="21" fillId="0" borderId="31" xfId="0" applyNumberFormat="1" applyFont="1" applyFill="1" applyBorder="1" applyAlignment="1">
      <alignment/>
    </xf>
    <xf numFmtId="49" fontId="6" fillId="3" borderId="31" xfId="0" applyNumberFormat="1" applyFont="1" applyFill="1" applyBorder="1" applyAlignment="1">
      <alignment/>
    </xf>
    <xf numFmtId="49" fontId="5" fillId="52" borderId="34" xfId="0" applyNumberFormat="1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/>
    </xf>
    <xf numFmtId="0" fontId="6" fillId="0" borderId="38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49" fontId="5" fillId="31" borderId="31" xfId="0" applyNumberFormat="1" applyFont="1" applyFill="1" applyBorder="1" applyAlignment="1">
      <alignment/>
    </xf>
    <xf numFmtId="49" fontId="5" fillId="49" borderId="43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left"/>
    </xf>
    <xf numFmtId="49" fontId="6" fillId="53" borderId="31" xfId="0" applyNumberFormat="1" applyFont="1" applyFill="1" applyBorder="1" applyAlignment="1">
      <alignment/>
    </xf>
    <xf numFmtId="49" fontId="6" fillId="54" borderId="42" xfId="0" applyNumberFormat="1" applyFont="1" applyFill="1" applyBorder="1" applyAlignment="1">
      <alignment/>
    </xf>
    <xf numFmtId="49" fontId="6" fillId="54" borderId="38" xfId="0" applyNumberFormat="1" applyFont="1" applyFill="1" applyBorder="1" applyAlignment="1">
      <alignment/>
    </xf>
    <xf numFmtId="4" fontId="5" fillId="52" borderId="44" xfId="0" applyNumberFormat="1" applyFont="1" applyFill="1" applyBorder="1" applyAlignment="1">
      <alignment horizontal="right" vertical="center" wrapText="1"/>
    </xf>
    <xf numFmtId="49" fontId="5" fillId="49" borderId="37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8" xfId="0" applyFont="1" applyBorder="1" applyAlignment="1">
      <alignment/>
    </xf>
    <xf numFmtId="49" fontId="5" fillId="52" borderId="45" xfId="0" applyNumberFormat="1" applyFont="1" applyFill="1" applyBorder="1" applyAlignment="1">
      <alignment horizontal="center" vertical="center"/>
    </xf>
    <xf numFmtId="0" fontId="6" fillId="53" borderId="37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31" xfId="0" applyNumberFormat="1" applyFont="1" applyFill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9" fontId="6" fillId="14" borderId="31" xfId="0" applyNumberFormat="1" applyFont="1" applyFill="1" applyBorder="1" applyAlignment="1">
      <alignment/>
    </xf>
    <xf numFmtId="0" fontId="6" fillId="14" borderId="31" xfId="0" applyNumberFormat="1" applyFont="1" applyFill="1" applyBorder="1" applyAlignment="1">
      <alignment horizontal="left"/>
    </xf>
    <xf numFmtId="49" fontId="5" fillId="52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/>
    </xf>
    <xf numFmtId="0" fontId="6" fillId="0" borderId="50" xfId="0" applyNumberFormat="1" applyFont="1" applyBorder="1" applyAlignment="1">
      <alignment/>
    </xf>
    <xf numFmtId="49" fontId="6" fillId="49" borderId="31" xfId="0" applyNumberFormat="1" applyFont="1" applyFill="1" applyBorder="1" applyAlignment="1">
      <alignment/>
    </xf>
    <xf numFmtId="49" fontId="6" fillId="17" borderId="31" xfId="0" applyNumberFormat="1" applyFont="1" applyFill="1" applyBorder="1" applyAlignment="1">
      <alignment/>
    </xf>
    <xf numFmtId="49" fontId="5" fillId="51" borderId="45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49" fontId="5" fillId="51" borderId="51" xfId="0" applyNumberFormat="1" applyFont="1" applyFill="1" applyBorder="1" applyAlignment="1">
      <alignment horizontal="center" vertical="center"/>
    </xf>
    <xf numFmtId="0" fontId="5" fillId="49" borderId="0" xfId="0" applyFont="1" applyFill="1" applyBorder="1" applyAlignment="1">
      <alignment horizontal="center"/>
    </xf>
    <xf numFmtId="49" fontId="6" fillId="53" borderId="52" xfId="0" applyNumberFormat="1" applyFont="1" applyFill="1" applyBorder="1" applyAlignment="1">
      <alignment/>
    </xf>
    <xf numFmtId="49" fontId="6" fillId="53" borderId="35" xfId="0" applyNumberFormat="1" applyFont="1" applyFill="1" applyBorder="1" applyAlignment="1">
      <alignment/>
    </xf>
    <xf numFmtId="0" fontId="6" fillId="53" borderId="35" xfId="0" applyNumberFormat="1" applyFont="1" applyFill="1" applyBorder="1" applyAlignment="1">
      <alignment/>
    </xf>
    <xf numFmtId="49" fontId="6" fillId="53" borderId="36" xfId="0" applyNumberFormat="1" applyFont="1" applyFill="1" applyBorder="1" applyAlignment="1">
      <alignment/>
    </xf>
    <xf numFmtId="49" fontId="5" fillId="52" borderId="51" xfId="0" applyNumberFormat="1" applyFont="1" applyFill="1" applyBorder="1" applyAlignment="1">
      <alignment horizontal="center" vertical="center"/>
    </xf>
    <xf numFmtId="1" fontId="6" fillId="3" borderId="49" xfId="0" applyNumberFormat="1" applyFont="1" applyFill="1" applyBorder="1" applyAlignment="1">
      <alignment horizontal="center"/>
    </xf>
    <xf numFmtId="1" fontId="6" fillId="3" borderId="50" xfId="0" applyNumberFormat="1" applyFont="1" applyFill="1" applyBorder="1" applyAlignment="1">
      <alignment horizontal="center"/>
    </xf>
    <xf numFmtId="49" fontId="5" fillId="52" borderId="47" xfId="0" applyNumberFormat="1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right"/>
    </xf>
    <xf numFmtId="49" fontId="5" fillId="52" borderId="53" xfId="0" applyNumberFormat="1" applyFont="1" applyFill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0" fontId="6" fillId="0" borderId="38" xfId="0" applyFont="1" applyFill="1" applyBorder="1" applyAlignment="1">
      <alignment/>
    </xf>
    <xf numFmtId="0" fontId="6" fillId="19" borderId="31" xfId="0" applyNumberFormat="1" applyFont="1" applyFill="1" applyBorder="1" applyAlignment="1">
      <alignment/>
    </xf>
    <xf numFmtId="49" fontId="6" fillId="19" borderId="31" xfId="0" applyNumberFormat="1" applyFont="1" applyFill="1" applyBorder="1" applyAlignment="1">
      <alignment/>
    </xf>
    <xf numFmtId="0" fontId="6" fillId="53" borderId="31" xfId="0" applyNumberFormat="1" applyFont="1" applyFill="1" applyBorder="1" applyAlignment="1">
      <alignment/>
    </xf>
    <xf numFmtId="0" fontId="6" fillId="53" borderId="31" xfId="0" applyFont="1" applyFill="1" applyBorder="1" applyAlignment="1">
      <alignment/>
    </xf>
    <xf numFmtId="49" fontId="6" fillId="16" borderId="31" xfId="0" applyNumberFormat="1" applyFont="1" applyFill="1" applyBorder="1" applyAlignment="1">
      <alignment/>
    </xf>
    <xf numFmtId="0" fontId="6" fillId="16" borderId="3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48" borderId="57" xfId="0" applyNumberFormat="1" applyFont="1" applyFill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49" fontId="6" fillId="48" borderId="58" xfId="0" applyNumberFormat="1" applyFont="1" applyFill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49" fontId="6" fillId="48" borderId="59" xfId="0" applyNumberFormat="1" applyFont="1" applyFill="1" applyBorder="1" applyAlignment="1">
      <alignment horizontal="center" vertical="center"/>
    </xf>
    <xf numFmtId="0" fontId="5" fillId="48" borderId="60" xfId="0" applyFont="1" applyFill="1" applyBorder="1" applyAlignment="1">
      <alignment vertical="center"/>
    </xf>
    <xf numFmtId="0" fontId="6" fillId="0" borderId="31" xfId="0" applyNumberFormat="1" applyFont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" borderId="31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6" fillId="5" borderId="31" xfId="0" applyFont="1" applyFill="1" applyBorder="1" applyAlignment="1">
      <alignment/>
    </xf>
    <xf numFmtId="0" fontId="6" fillId="48" borderId="31" xfId="0" applyFont="1" applyFill="1" applyBorder="1" applyAlignment="1">
      <alignment/>
    </xf>
    <xf numFmtId="0" fontId="6" fillId="0" borderId="31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0" fontId="6" fillId="0" borderId="52" xfId="0" applyNumberFormat="1" applyFont="1" applyFill="1" applyBorder="1" applyAlignment="1">
      <alignment horizontal="right"/>
    </xf>
    <xf numFmtId="1" fontId="6" fillId="3" borderId="61" xfId="0" applyNumberFormat="1" applyFont="1" applyFill="1" applyBorder="1" applyAlignment="1">
      <alignment horizontal="center"/>
    </xf>
    <xf numFmtId="49" fontId="6" fillId="0" borderId="52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0" fontId="6" fillId="0" borderId="35" xfId="0" applyNumberFormat="1" applyFont="1" applyBorder="1" applyAlignment="1">
      <alignment/>
    </xf>
    <xf numFmtId="1" fontId="6" fillId="3" borderId="62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5" fillId="0" borderId="0" xfId="0" applyFont="1" applyAlignment="1">
      <alignment/>
    </xf>
    <xf numFmtId="1" fontId="6" fillId="3" borderId="63" xfId="0" applyNumberFormat="1" applyFont="1" applyFill="1" applyBorder="1" applyAlignment="1">
      <alignment horizontal="center"/>
    </xf>
    <xf numFmtId="0" fontId="6" fillId="0" borderId="64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0" fontId="6" fillId="0" borderId="65" xfId="0" applyFont="1" applyBorder="1" applyAlignment="1">
      <alignment/>
    </xf>
    <xf numFmtId="49" fontId="6" fillId="0" borderId="24" xfId="0" applyNumberFormat="1" applyFont="1" applyFill="1" applyBorder="1" applyAlignment="1">
      <alignment horizontal="right"/>
    </xf>
    <xf numFmtId="0" fontId="6" fillId="0" borderId="66" xfId="0" applyFont="1" applyBorder="1" applyAlignment="1">
      <alignment/>
    </xf>
    <xf numFmtId="49" fontId="6" fillId="0" borderId="67" xfId="0" applyNumberFormat="1" applyFont="1" applyFill="1" applyBorder="1" applyAlignment="1">
      <alignment/>
    </xf>
    <xf numFmtId="0" fontId="6" fillId="0" borderId="68" xfId="0" applyNumberFormat="1" applyFont="1" applyFill="1" applyBorder="1" applyAlignment="1">
      <alignment/>
    </xf>
    <xf numFmtId="49" fontId="6" fillId="55" borderId="37" xfId="0" applyNumberFormat="1" applyFont="1" applyFill="1" applyBorder="1" applyAlignment="1">
      <alignment/>
    </xf>
    <xf numFmtId="49" fontId="6" fillId="55" borderId="31" xfId="0" applyNumberFormat="1" applyFont="1" applyFill="1" applyBorder="1" applyAlignment="1">
      <alignment/>
    </xf>
    <xf numFmtId="1" fontId="6" fillId="0" borderId="31" xfId="0" applyNumberFormat="1" applyFont="1" applyBorder="1" applyAlignment="1">
      <alignment horizontal="right"/>
    </xf>
    <xf numFmtId="0" fontId="6" fillId="50" borderId="69" xfId="0" applyFont="1" applyFill="1" applyBorder="1" applyAlignment="1">
      <alignment/>
    </xf>
    <xf numFmtId="0" fontId="6" fillId="50" borderId="28" xfId="0" applyFont="1" applyFill="1" applyBorder="1" applyAlignment="1">
      <alignment/>
    </xf>
    <xf numFmtId="0" fontId="6" fillId="5" borderId="65" xfId="0" applyFont="1" applyFill="1" applyBorder="1" applyAlignment="1">
      <alignment/>
    </xf>
    <xf numFmtId="0" fontId="6" fillId="48" borderId="65" xfId="0" applyFont="1" applyFill="1" applyBorder="1" applyAlignment="1">
      <alignment/>
    </xf>
    <xf numFmtId="0" fontId="6" fillId="5" borderId="37" xfId="0" applyFont="1" applyFill="1" applyBorder="1" applyAlignment="1">
      <alignment/>
    </xf>
    <xf numFmtId="0" fontId="6" fillId="48" borderId="37" xfId="0" applyFont="1" applyFill="1" applyBorder="1" applyAlignment="1">
      <alignment/>
    </xf>
    <xf numFmtId="1" fontId="6" fillId="3" borderId="55" xfId="0" applyNumberFormat="1" applyFont="1" applyFill="1" applyBorder="1" applyAlignment="1">
      <alignment horizontal="center"/>
    </xf>
    <xf numFmtId="1" fontId="6" fillId="3" borderId="56" xfId="0" applyNumberFormat="1" applyFont="1" applyFill="1" applyBorder="1" applyAlignment="1">
      <alignment horizontal="center"/>
    </xf>
    <xf numFmtId="49" fontId="0" fillId="0" borderId="45" xfId="0" applyNumberFormat="1" applyBorder="1" applyAlignment="1">
      <alignment/>
    </xf>
    <xf numFmtId="1" fontId="6" fillId="0" borderId="45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/>
    </xf>
    <xf numFmtId="49" fontId="6" fillId="0" borderId="42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1" fontId="6" fillId="0" borderId="38" xfId="0" applyNumberFormat="1" applyFont="1" applyBorder="1" applyAlignment="1">
      <alignment horizontal="right"/>
    </xf>
    <xf numFmtId="0" fontId="6" fillId="0" borderId="38" xfId="0" applyNumberFormat="1" applyFont="1" applyFill="1" applyBorder="1" applyAlignment="1">
      <alignment horizontal="right"/>
    </xf>
    <xf numFmtId="0" fontId="9" fillId="13" borderId="23" xfId="0" applyFont="1" applyFill="1" applyBorder="1" applyAlignment="1">
      <alignment/>
    </xf>
    <xf numFmtId="4" fontId="9" fillId="13" borderId="23" xfId="0" applyNumberFormat="1" applyFont="1" applyFill="1" applyBorder="1" applyAlignment="1">
      <alignment horizontal="right"/>
    </xf>
    <xf numFmtId="0" fontId="8" fillId="0" borderId="23" xfId="0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/>
    </xf>
    <xf numFmtId="4" fontId="8" fillId="0" borderId="23" xfId="0" applyNumberFormat="1" applyFont="1" applyFill="1" applyBorder="1" applyAlignment="1">
      <alignment horizontal="right"/>
    </xf>
    <xf numFmtId="0" fontId="9" fillId="31" borderId="23" xfId="0" applyFont="1" applyFill="1" applyBorder="1" applyAlignment="1">
      <alignment/>
    </xf>
    <xf numFmtId="4" fontId="9" fillId="31" borderId="23" xfId="0" applyNumberFormat="1" applyFont="1" applyFill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12" fillId="31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6" fillId="0" borderId="65" xfId="0" applyNumberFormat="1" applyFont="1" applyFill="1" applyBorder="1" applyAlignment="1">
      <alignment horizontal="center"/>
    </xf>
    <xf numFmtId="1" fontId="6" fillId="3" borderId="45" xfId="0" applyNumberFormat="1" applyFont="1" applyFill="1" applyBorder="1" applyAlignment="1">
      <alignment horizontal="center"/>
    </xf>
    <xf numFmtId="0" fontId="8" fillId="13" borderId="49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31" borderId="49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2" fillId="5" borderId="70" xfId="0" applyFont="1" applyFill="1" applyBorder="1" applyAlignment="1">
      <alignment/>
    </xf>
    <xf numFmtId="4" fontId="9" fillId="5" borderId="70" xfId="0" applyNumberFormat="1" applyFont="1" applyFill="1" applyBorder="1" applyAlignment="1">
      <alignment horizontal="right"/>
    </xf>
    <xf numFmtId="0" fontId="27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49" fontId="6" fillId="56" borderId="65" xfId="0" applyNumberFormat="1" applyFont="1" applyFill="1" applyBorder="1" applyAlignment="1">
      <alignment/>
    </xf>
    <xf numFmtId="185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183" fontId="26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42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49" fontId="5" fillId="17" borderId="65" xfId="0" applyNumberFormat="1" applyFont="1" applyFill="1" applyBorder="1" applyAlignment="1">
      <alignment/>
    </xf>
    <xf numFmtId="49" fontId="6" fillId="0" borderId="65" xfId="0" applyNumberFormat="1" applyFont="1" applyFill="1" applyBorder="1" applyAlignment="1">
      <alignment/>
    </xf>
    <xf numFmtId="49" fontId="6" fillId="0" borderId="65" xfId="0" applyNumberFormat="1" applyFont="1" applyBorder="1" applyAlignment="1">
      <alignment/>
    </xf>
    <xf numFmtId="49" fontId="6" fillId="0" borderId="71" xfId="0" applyNumberFormat="1" applyFont="1" applyBorder="1" applyAlignment="1">
      <alignment/>
    </xf>
    <xf numFmtId="4" fontId="5" fillId="51" borderId="72" xfId="0" applyNumberFormat="1" applyFont="1" applyFill="1" applyBorder="1" applyAlignment="1">
      <alignment vertical="center" wrapText="1"/>
    </xf>
    <xf numFmtId="4" fontId="5" fillId="17" borderId="73" xfId="0" applyNumberFormat="1" applyFont="1" applyFill="1" applyBorder="1" applyAlignment="1">
      <alignment/>
    </xf>
    <xf numFmtId="4" fontId="6" fillId="31" borderId="73" xfId="0" applyNumberFormat="1" applyFont="1" applyFill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73" xfId="0" applyNumberFormat="1" applyFont="1" applyFill="1" applyBorder="1" applyAlignment="1">
      <alignment/>
    </xf>
    <xf numFmtId="4" fontId="6" fillId="56" borderId="73" xfId="0" applyNumberFormat="1" applyFont="1" applyFill="1" applyBorder="1" applyAlignment="1">
      <alignment/>
    </xf>
    <xf numFmtId="4" fontId="6" fillId="0" borderId="74" xfId="0" applyNumberFormat="1" applyFont="1" applyBorder="1" applyAlignment="1">
      <alignment/>
    </xf>
    <xf numFmtId="49" fontId="6" fillId="0" borderId="75" xfId="0" applyNumberFormat="1" applyFont="1" applyBorder="1" applyAlignment="1">
      <alignment/>
    </xf>
    <xf numFmtId="4" fontId="6" fillId="0" borderId="76" xfId="0" applyNumberFormat="1" applyFont="1" applyFill="1" applyBorder="1" applyAlignment="1">
      <alignment/>
    </xf>
    <xf numFmtId="4" fontId="6" fillId="0" borderId="74" xfId="0" applyNumberFormat="1" applyFont="1" applyFill="1" applyBorder="1" applyAlignment="1">
      <alignment/>
    </xf>
    <xf numFmtId="4" fontId="5" fillId="51" borderId="77" xfId="0" applyNumberFormat="1" applyFont="1" applyFill="1" applyBorder="1" applyAlignment="1">
      <alignment vertical="center" wrapText="1"/>
    </xf>
    <xf numFmtId="4" fontId="5" fillId="49" borderId="78" xfId="0" applyNumberFormat="1" applyFont="1" applyFill="1" applyBorder="1" applyAlignment="1">
      <alignment/>
    </xf>
    <xf numFmtId="4" fontId="5" fillId="31" borderId="79" xfId="0" applyNumberFormat="1" applyFont="1" applyFill="1" applyBorder="1" applyAlignment="1">
      <alignment/>
    </xf>
    <xf numFmtId="4" fontId="6" fillId="56" borderId="79" xfId="0" applyNumberFormat="1" applyFont="1" applyFill="1" applyBorder="1" applyAlignment="1">
      <alignment/>
    </xf>
    <xf numFmtId="4" fontId="6" fillId="0" borderId="79" xfId="0" applyNumberFormat="1" applyFont="1" applyFill="1" applyBorder="1" applyAlignment="1">
      <alignment/>
    </xf>
    <xf numFmtId="4" fontId="5" fillId="56" borderId="79" xfId="0" applyNumberFormat="1" applyFont="1" applyFill="1" applyBorder="1" applyAlignment="1">
      <alignment/>
    </xf>
    <xf numFmtId="4" fontId="6" fillId="19" borderId="79" xfId="0" applyNumberFormat="1" applyFont="1" applyFill="1" applyBorder="1" applyAlignment="1">
      <alignment/>
    </xf>
    <xf numFmtId="4" fontId="6" fillId="53" borderId="80" xfId="0" applyNumberFormat="1" applyFont="1" applyFill="1" applyBorder="1" applyAlignment="1">
      <alignment/>
    </xf>
    <xf numFmtId="4" fontId="5" fillId="51" borderId="81" xfId="0" applyNumberFormat="1" applyFont="1" applyFill="1" applyBorder="1" applyAlignment="1">
      <alignment vertical="center" wrapText="1"/>
    </xf>
    <xf numFmtId="4" fontId="5" fillId="49" borderId="73" xfId="0" applyNumberFormat="1" applyFont="1" applyFill="1" applyBorder="1" applyAlignment="1">
      <alignment/>
    </xf>
    <xf numFmtId="4" fontId="6" fillId="0" borderId="73" xfId="0" applyNumberFormat="1" applyFont="1" applyFill="1" applyBorder="1" applyAlignment="1">
      <alignment/>
    </xf>
    <xf numFmtId="49" fontId="5" fillId="51" borderId="55" xfId="0" applyNumberFormat="1" applyFont="1" applyFill="1" applyBorder="1" applyAlignment="1">
      <alignment horizontal="center" vertical="center"/>
    </xf>
    <xf numFmtId="0" fontId="5" fillId="49" borderId="37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42" xfId="0" applyNumberFormat="1" applyFont="1" applyFill="1" applyBorder="1" applyAlignment="1">
      <alignment/>
    </xf>
    <xf numFmtId="49" fontId="6" fillId="0" borderId="71" xfId="0" applyNumberFormat="1" applyFont="1" applyFill="1" applyBorder="1" applyAlignment="1">
      <alignment/>
    </xf>
    <xf numFmtId="183" fontId="6" fillId="0" borderId="0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left"/>
    </xf>
    <xf numFmtId="4" fontId="5" fillId="52" borderId="82" xfId="0" applyNumberFormat="1" applyFont="1" applyFill="1" applyBorder="1" applyAlignment="1">
      <alignment horizontal="right" vertical="center" wrapText="1"/>
    </xf>
    <xf numFmtId="4" fontId="5" fillId="49" borderId="79" xfId="0" applyNumberFormat="1" applyFont="1" applyFill="1" applyBorder="1" applyAlignment="1">
      <alignment/>
    </xf>
    <xf numFmtId="4" fontId="6" fillId="31" borderId="79" xfId="0" applyNumberFormat="1" applyFont="1" applyFill="1" applyBorder="1" applyAlignment="1">
      <alignment/>
    </xf>
    <xf numFmtId="4" fontId="6" fillId="0" borderId="79" xfId="0" applyNumberFormat="1" applyFont="1" applyBorder="1" applyAlignment="1">
      <alignment/>
    </xf>
    <xf numFmtId="4" fontId="6" fillId="0" borderId="8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52" borderId="72" xfId="0" applyNumberFormat="1" applyFont="1" applyFill="1" applyBorder="1" applyAlignment="1">
      <alignment horizontal="right" vertical="center" wrapText="1"/>
    </xf>
    <xf numFmtId="4" fontId="6" fillId="3" borderId="73" xfId="0" applyNumberFormat="1" applyFont="1" applyFill="1" applyBorder="1" applyAlignment="1">
      <alignment/>
    </xf>
    <xf numFmtId="1" fontId="6" fillId="0" borderId="31" xfId="0" applyNumberFormat="1" applyFont="1" applyBorder="1" applyAlignment="1">
      <alignment horizontal="center"/>
    </xf>
    <xf numFmtId="49" fontId="5" fillId="52" borderId="83" xfId="0" applyNumberFormat="1" applyFont="1" applyFill="1" applyBorder="1" applyAlignment="1">
      <alignment horizontal="center" vertical="center"/>
    </xf>
    <xf numFmtId="49" fontId="24" fillId="0" borderId="65" xfId="0" applyNumberFormat="1" applyFont="1" applyBorder="1" applyAlignment="1">
      <alignment/>
    </xf>
    <xf numFmtId="0" fontId="6" fillId="0" borderId="65" xfId="0" applyNumberFormat="1" applyFont="1" applyBorder="1" applyAlignment="1">
      <alignment/>
    </xf>
    <xf numFmtId="49" fontId="21" fillId="10" borderId="65" xfId="0" applyNumberFormat="1" applyFont="1" applyFill="1" applyBorder="1" applyAlignment="1">
      <alignment/>
    </xf>
    <xf numFmtId="49" fontId="6" fillId="57" borderId="65" xfId="0" applyNumberFormat="1" applyFont="1" applyFill="1" applyBorder="1" applyAlignment="1">
      <alignment/>
    </xf>
    <xf numFmtId="49" fontId="6" fillId="58" borderId="65" xfId="0" applyNumberFormat="1" applyFont="1" applyFill="1" applyBorder="1" applyAlignment="1">
      <alignment/>
    </xf>
    <xf numFmtId="49" fontId="6" fillId="59" borderId="71" xfId="0" applyNumberFormat="1" applyFont="1" applyFill="1" applyBorder="1" applyAlignment="1">
      <alignment/>
    </xf>
    <xf numFmtId="4" fontId="5" fillId="52" borderId="77" xfId="0" applyNumberFormat="1" applyFont="1" applyFill="1" applyBorder="1" applyAlignment="1">
      <alignment horizontal="right" vertical="center" wrapText="1"/>
    </xf>
    <xf numFmtId="4" fontId="5" fillId="49" borderId="84" xfId="0" applyNumberFormat="1" applyFont="1" applyFill="1" applyBorder="1" applyAlignment="1">
      <alignment/>
    </xf>
    <xf numFmtId="4" fontId="5" fillId="31" borderId="73" xfId="0" applyNumberFormat="1" applyFont="1" applyFill="1" applyBorder="1" applyAlignment="1">
      <alignment/>
    </xf>
    <xf numFmtId="4" fontId="23" fillId="0" borderId="73" xfId="55" applyNumberFormat="1" applyFont="1" applyFill="1" applyBorder="1" applyAlignment="1" applyProtection="1">
      <alignment/>
      <protection/>
    </xf>
    <xf numFmtId="4" fontId="5" fillId="56" borderId="73" xfId="0" applyNumberFormat="1" applyFont="1" applyFill="1" applyBorder="1" applyAlignment="1">
      <alignment/>
    </xf>
    <xf numFmtId="4" fontId="6" fillId="10" borderId="73" xfId="0" applyNumberFormat="1" applyFont="1" applyFill="1" applyBorder="1" applyAlignment="1">
      <alignment/>
    </xf>
    <xf numFmtId="4" fontId="6" fillId="57" borderId="73" xfId="0" applyNumberFormat="1" applyFont="1" applyFill="1" applyBorder="1" applyAlignment="1">
      <alignment/>
    </xf>
    <xf numFmtId="4" fontId="6" fillId="58" borderId="73" xfId="0" applyNumberFormat="1" applyFont="1" applyFill="1" applyBorder="1" applyAlignment="1">
      <alignment/>
    </xf>
    <xf numFmtId="4" fontId="6" fillId="59" borderId="74" xfId="0" applyNumberFormat="1" applyFont="1" applyFill="1" applyBorder="1" applyAlignment="1">
      <alignment/>
    </xf>
    <xf numFmtId="49" fontId="5" fillId="52" borderId="85" xfId="0" applyNumberFormat="1" applyFont="1" applyFill="1" applyBorder="1" applyAlignment="1">
      <alignment horizontal="center" vertical="center"/>
    </xf>
    <xf numFmtId="1" fontId="6" fillId="3" borderId="86" xfId="0" applyNumberFormat="1" applyFont="1" applyFill="1" applyBorder="1" applyAlignment="1">
      <alignment horizontal="center"/>
    </xf>
    <xf numFmtId="49" fontId="5" fillId="49" borderId="63" xfId="0" applyNumberFormat="1" applyFont="1" applyFill="1" applyBorder="1" applyAlignment="1">
      <alignment/>
    </xf>
    <xf numFmtId="4" fontId="5" fillId="49" borderId="76" xfId="0" applyNumberFormat="1" applyFont="1" applyFill="1" applyBorder="1" applyAlignment="1">
      <alignment/>
    </xf>
    <xf numFmtId="49" fontId="6" fillId="19" borderId="65" xfId="0" applyNumberFormat="1" applyFont="1" applyFill="1" applyBorder="1" applyAlignment="1">
      <alignment/>
    </xf>
    <xf numFmtId="49" fontId="6" fillId="53" borderId="65" xfId="0" applyNumberFormat="1" applyFont="1" applyFill="1" applyBorder="1" applyAlignment="1">
      <alignment/>
    </xf>
    <xf numFmtId="49" fontId="6" fillId="16" borderId="65" xfId="0" applyNumberFormat="1" applyFont="1" applyFill="1" applyBorder="1" applyAlignment="1">
      <alignment/>
    </xf>
    <xf numFmtId="4" fontId="6" fillId="19" borderId="73" xfId="0" applyNumberFormat="1" applyFont="1" applyFill="1" applyBorder="1" applyAlignment="1">
      <alignment/>
    </xf>
    <xf numFmtId="4" fontId="6" fillId="53" borderId="73" xfId="0" applyNumberFormat="1" applyFont="1" applyFill="1" applyBorder="1" applyAlignment="1">
      <alignment/>
    </xf>
    <xf numFmtId="4" fontId="6" fillId="16" borderId="73" xfId="0" applyNumberFormat="1" applyFont="1" applyFill="1" applyBorder="1" applyAlignment="1">
      <alignment/>
    </xf>
    <xf numFmtId="49" fontId="6" fillId="14" borderId="65" xfId="0" applyNumberFormat="1" applyFont="1" applyFill="1" applyBorder="1" applyAlignment="1">
      <alignment/>
    </xf>
    <xf numFmtId="4" fontId="5" fillId="49" borderId="72" xfId="0" applyNumberFormat="1" applyFont="1" applyFill="1" applyBorder="1" applyAlignment="1">
      <alignment/>
    </xf>
    <xf numFmtId="4" fontId="6" fillId="14" borderId="73" xfId="0" applyNumberFormat="1" applyFont="1" applyFill="1" applyBorder="1" applyAlignment="1">
      <alignment/>
    </xf>
    <xf numFmtId="0" fontId="6" fillId="0" borderId="38" xfId="0" applyNumberFormat="1" applyFont="1" applyFill="1" applyBorder="1" applyAlignment="1">
      <alignment horizontal="left"/>
    </xf>
    <xf numFmtId="183" fontId="52" fillId="0" borderId="0" xfId="0" applyNumberFormat="1" applyFont="1" applyBorder="1" applyAlignment="1">
      <alignment horizontal="right"/>
    </xf>
    <xf numFmtId="183" fontId="7" fillId="0" borderId="0" xfId="0" applyNumberFormat="1" applyFont="1" applyAlignment="1">
      <alignment/>
    </xf>
    <xf numFmtId="4" fontId="7" fillId="0" borderId="23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9" fillId="13" borderId="25" xfId="0" applyNumberFormat="1" applyFont="1" applyFill="1" applyBorder="1" applyAlignment="1">
      <alignment horizontal="right"/>
    </xf>
    <xf numFmtId="4" fontId="5" fillId="13" borderId="82" xfId="0" applyNumberFormat="1" applyFont="1" applyFill="1" applyBorder="1" applyAlignment="1">
      <alignment horizontal="right" vertical="center" wrapText="1"/>
    </xf>
    <xf numFmtId="4" fontId="5" fillId="48" borderId="79" xfId="0" applyNumberFormat="1" applyFont="1" applyFill="1" applyBorder="1" applyAlignment="1">
      <alignment horizontal="right" vertical="center" wrapText="1"/>
    </xf>
    <xf numFmtId="4" fontId="5" fillId="0" borderId="79" xfId="0" applyNumberFormat="1" applyFont="1" applyFill="1" applyBorder="1" applyAlignment="1">
      <alignment horizontal="right" vertical="center" wrapText="1"/>
    </xf>
    <xf numFmtId="4" fontId="6" fillId="0" borderId="79" xfId="0" applyNumberFormat="1" applyFont="1" applyFill="1" applyBorder="1" applyAlignment="1">
      <alignment horizontal="right" vertical="center" wrapText="1"/>
    </xf>
    <xf numFmtId="4" fontId="6" fillId="0" borderId="73" xfId="0" applyNumberFormat="1" applyFont="1" applyFill="1" applyBorder="1" applyAlignment="1">
      <alignment horizontal="right" vertical="center" wrapText="1"/>
    </xf>
    <xf numFmtId="4" fontId="5" fillId="39" borderId="79" xfId="0" applyNumberFormat="1" applyFont="1" applyFill="1" applyBorder="1" applyAlignment="1">
      <alignment horizontal="right" vertical="center" wrapText="1"/>
    </xf>
    <xf numFmtId="4" fontId="5" fillId="13" borderId="79" xfId="0" applyNumberFormat="1" applyFont="1" applyFill="1" applyBorder="1" applyAlignment="1">
      <alignment horizontal="right" vertical="center" wrapText="1"/>
    </xf>
    <xf numFmtId="4" fontId="5" fillId="13" borderId="79" xfId="0" applyNumberFormat="1" applyFont="1" applyFill="1" applyBorder="1" applyAlignment="1">
      <alignment horizontal="right"/>
    </xf>
    <xf numFmtId="4" fontId="5" fillId="48" borderId="79" xfId="0" applyNumberFormat="1" applyFont="1" applyFill="1" applyBorder="1" applyAlignment="1">
      <alignment horizontal="right"/>
    </xf>
    <xf numFmtId="4" fontId="5" fillId="39" borderId="79" xfId="0" applyNumberFormat="1" applyFont="1" applyFill="1" applyBorder="1" applyAlignment="1">
      <alignment horizontal="right"/>
    </xf>
    <xf numFmtId="4" fontId="5" fillId="0" borderId="79" xfId="0" applyNumberFormat="1" applyFont="1" applyFill="1" applyBorder="1" applyAlignment="1">
      <alignment horizontal="right"/>
    </xf>
    <xf numFmtId="4" fontId="5" fillId="39" borderId="8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center" vertical="center"/>
    </xf>
    <xf numFmtId="1" fontId="19" fillId="60" borderId="72" xfId="0" applyNumberFormat="1" applyFont="1" applyFill="1" applyBorder="1" applyAlignment="1">
      <alignment horizontal="center" vertical="center" wrapText="1"/>
    </xf>
    <xf numFmtId="1" fontId="6" fillId="3" borderId="87" xfId="0" applyNumberFormat="1" applyFont="1" applyFill="1" applyBorder="1" applyAlignment="1">
      <alignment horizontal="center"/>
    </xf>
    <xf numFmtId="0" fontId="6" fillId="50" borderId="88" xfId="0" applyFont="1" applyFill="1" applyBorder="1" applyAlignment="1">
      <alignment/>
    </xf>
    <xf numFmtId="0" fontId="6" fillId="50" borderId="89" xfId="0" applyFont="1" applyFill="1" applyBorder="1" applyAlignment="1">
      <alignment/>
    </xf>
    <xf numFmtId="0" fontId="6" fillId="50" borderId="87" xfId="0" applyFont="1" applyFill="1" applyBorder="1" applyAlignment="1">
      <alignment/>
    </xf>
    <xf numFmtId="0" fontId="6" fillId="0" borderId="71" xfId="0" applyFont="1" applyBorder="1" applyAlignment="1">
      <alignment/>
    </xf>
    <xf numFmtId="4" fontId="6" fillId="5" borderId="81" xfId="0" applyNumberFormat="1" applyFont="1" applyFill="1" applyBorder="1" applyAlignment="1">
      <alignment/>
    </xf>
    <xf numFmtId="4" fontId="6" fillId="48" borderId="73" xfId="0" applyNumberFormat="1" applyFont="1" applyFill="1" applyBorder="1" applyAlignment="1">
      <alignment/>
    </xf>
    <xf numFmtId="4" fontId="6" fillId="5" borderId="73" xfId="0" applyNumberFormat="1" applyFont="1" applyFill="1" applyBorder="1" applyAlignment="1">
      <alignment/>
    </xf>
    <xf numFmtId="0" fontId="5" fillId="50" borderId="89" xfId="0" applyFont="1" applyFill="1" applyBorder="1" applyAlignment="1">
      <alignment/>
    </xf>
    <xf numFmtId="4" fontId="5" fillId="50" borderId="90" xfId="0" applyNumberFormat="1" applyFont="1" applyFill="1" applyBorder="1" applyAlignment="1">
      <alignment/>
    </xf>
    <xf numFmtId="0" fontId="5" fillId="50" borderId="69" xfId="0" applyFont="1" applyFill="1" applyBorder="1" applyAlignment="1">
      <alignment/>
    </xf>
    <xf numFmtId="0" fontId="5" fillId="50" borderId="28" xfId="0" applyFont="1" applyFill="1" applyBorder="1" applyAlignment="1">
      <alignment/>
    </xf>
    <xf numFmtId="1" fontId="5" fillId="61" borderId="91" xfId="0" applyNumberFormat="1" applyFont="1" applyFill="1" applyBorder="1" applyAlignment="1">
      <alignment horizontal="center" vertical="center" wrapText="1"/>
    </xf>
    <xf numFmtId="4" fontId="5" fillId="50" borderId="82" xfId="0" applyNumberFormat="1" applyFont="1" applyFill="1" applyBorder="1" applyAlignment="1">
      <alignment/>
    </xf>
    <xf numFmtId="4" fontId="6" fillId="5" borderId="79" xfId="0" applyNumberFormat="1" applyFont="1" applyFill="1" applyBorder="1" applyAlignment="1">
      <alignment/>
    </xf>
    <xf numFmtId="4" fontId="6" fillId="48" borderId="79" xfId="0" applyNumberFormat="1" applyFont="1" applyFill="1" applyBorder="1" applyAlignment="1">
      <alignment/>
    </xf>
    <xf numFmtId="4" fontId="5" fillId="50" borderId="79" xfId="0" applyNumberFormat="1" applyFont="1" applyFill="1" applyBorder="1" applyAlignment="1">
      <alignment/>
    </xf>
    <xf numFmtId="4" fontId="6" fillId="3" borderId="79" xfId="0" applyNumberFormat="1" applyFont="1" applyFill="1" applyBorder="1" applyAlignment="1">
      <alignment/>
    </xf>
    <xf numFmtId="4" fontId="6" fillId="3" borderId="92" xfId="0" applyNumberFormat="1" applyFont="1" applyFill="1" applyBorder="1" applyAlignment="1">
      <alignment/>
    </xf>
    <xf numFmtId="1" fontId="5" fillId="61" borderId="90" xfId="0" applyNumberFormat="1" applyFont="1" applyFill="1" applyBorder="1" applyAlignment="1">
      <alignment horizontal="center" vertical="center" wrapText="1"/>
    </xf>
    <xf numFmtId="1" fontId="5" fillId="62" borderId="93" xfId="0" applyNumberFormat="1" applyFont="1" applyFill="1" applyBorder="1" applyAlignment="1">
      <alignment horizontal="center"/>
    </xf>
    <xf numFmtId="181" fontId="5" fillId="62" borderId="94" xfId="0" applyNumberFormat="1" applyFont="1" applyFill="1" applyBorder="1" applyAlignment="1">
      <alignment horizontal="center"/>
    </xf>
    <xf numFmtId="0" fontId="5" fillId="13" borderId="69" xfId="0" applyFont="1" applyFill="1" applyBorder="1" applyAlignment="1">
      <alignment horizontal="center"/>
    </xf>
    <xf numFmtId="0" fontId="5" fillId="48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49" fontId="6" fillId="48" borderId="28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39" borderId="95" xfId="0" applyNumberFormat="1" applyFont="1" applyFill="1" applyBorder="1" applyAlignment="1">
      <alignment horizontal="center"/>
    </xf>
    <xf numFmtId="0" fontId="6" fillId="13" borderId="82" xfId="0" applyFont="1" applyFill="1" applyBorder="1" applyAlignment="1">
      <alignment horizontal="left"/>
    </xf>
    <xf numFmtId="0" fontId="6" fillId="48" borderId="79" xfId="0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13" borderId="79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0" fontId="6" fillId="13" borderId="73" xfId="0" applyFont="1" applyFill="1" applyBorder="1" applyAlignment="1">
      <alignment/>
    </xf>
    <xf numFmtId="0" fontId="6" fillId="48" borderId="96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5" fillId="39" borderId="80" xfId="0" applyFont="1" applyFill="1" applyBorder="1" applyAlignment="1">
      <alignment/>
    </xf>
    <xf numFmtId="4" fontId="6" fillId="0" borderId="82" xfId="0" applyNumberFormat="1" applyFont="1" applyBorder="1" applyAlignment="1">
      <alignment/>
    </xf>
    <xf numFmtId="4" fontId="25" fillId="23" borderId="90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33" xfId="0" applyFont="1" applyBorder="1" applyAlignment="1">
      <alignment/>
    </xf>
    <xf numFmtId="1" fontId="5" fillId="62" borderId="97" xfId="0" applyNumberFormat="1" applyFont="1" applyFill="1" applyBorder="1" applyAlignment="1">
      <alignment horizontal="center"/>
    </xf>
    <xf numFmtId="1" fontId="5" fillId="62" borderId="98" xfId="0" applyNumberFormat="1" applyFont="1" applyFill="1" applyBorder="1" applyAlignment="1">
      <alignment horizontal="center"/>
    </xf>
    <xf numFmtId="1" fontId="5" fillId="62" borderId="99" xfId="0" applyNumberFormat="1" applyFont="1" applyFill="1" applyBorder="1" applyAlignment="1">
      <alignment horizontal="center"/>
    </xf>
    <xf numFmtId="0" fontId="25" fillId="28" borderId="98" xfId="0" applyFont="1" applyFill="1" applyBorder="1" applyAlignment="1">
      <alignment/>
    </xf>
    <xf numFmtId="0" fontId="25" fillId="28" borderId="99" xfId="0" applyFont="1" applyFill="1" applyBorder="1" applyAlignment="1">
      <alignment/>
    </xf>
    <xf numFmtId="0" fontId="25" fillId="28" borderId="97" xfId="0" applyFont="1" applyFill="1" applyBorder="1" applyAlignment="1">
      <alignment/>
    </xf>
    <xf numFmtId="4" fontId="25" fillId="28" borderId="90" xfId="0" applyNumberFormat="1" applyFont="1" applyFill="1" applyBorder="1" applyAlignment="1">
      <alignment/>
    </xf>
    <xf numFmtId="1" fontId="5" fillId="63" borderId="100" xfId="0" applyNumberFormat="1" applyFont="1" applyFill="1" applyBorder="1" applyAlignment="1">
      <alignment horizontal="center"/>
    </xf>
    <xf numFmtId="1" fontId="5" fillId="63" borderId="101" xfId="0" applyNumberFormat="1" applyFont="1" applyFill="1" applyBorder="1" applyAlignment="1">
      <alignment horizontal="center"/>
    </xf>
    <xf numFmtId="4" fontId="5" fillId="64" borderId="90" xfId="0" applyNumberFormat="1" applyFont="1" applyFill="1" applyBorder="1" applyAlignment="1">
      <alignment/>
    </xf>
    <xf numFmtId="4" fontId="5" fillId="31" borderId="102" xfId="0" applyNumberFormat="1" applyFont="1" applyFill="1" applyBorder="1" applyAlignment="1">
      <alignment horizontal="center"/>
    </xf>
    <xf numFmtId="181" fontId="5" fillId="31" borderId="103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62" borderId="104" xfId="0" applyFont="1" applyFill="1" applyBorder="1" applyAlignment="1">
      <alignment horizontal="center" vertical="center"/>
    </xf>
    <xf numFmtId="1" fontId="5" fillId="65" borderId="94" xfId="0" applyNumberFormat="1" applyFont="1" applyFill="1" applyBorder="1" applyAlignment="1">
      <alignment horizontal="center" vertical="center" wrapText="1"/>
    </xf>
    <xf numFmtId="1" fontId="5" fillId="65" borderId="10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2" fillId="1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1" borderId="105" xfId="0" applyFont="1" applyFill="1" applyBorder="1" applyAlignment="1">
      <alignment horizontal="center" vertical="center" wrapText="1"/>
    </xf>
    <xf numFmtId="0" fontId="5" fillId="31" borderId="106" xfId="0" applyFont="1" applyFill="1" applyBorder="1" applyAlignment="1">
      <alignment horizontal="center" vertical="center" wrapText="1"/>
    </xf>
    <xf numFmtId="0" fontId="5" fillId="31" borderId="49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1" fontId="5" fillId="31" borderId="82" xfId="0" applyNumberFormat="1" applyFont="1" applyFill="1" applyBorder="1" applyAlignment="1">
      <alignment horizontal="center" vertical="center" wrapText="1"/>
    </xf>
    <xf numFmtId="1" fontId="5" fillId="31" borderId="80" xfId="0" applyNumberFormat="1" applyFont="1" applyFill="1" applyBorder="1" applyAlignment="1">
      <alignment horizontal="center" vertical="center" wrapText="1"/>
    </xf>
    <xf numFmtId="0" fontId="5" fillId="31" borderId="107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5" fillId="31" borderId="103" xfId="0" applyFont="1" applyFill="1" applyBorder="1" applyAlignment="1">
      <alignment horizontal="center" vertical="center"/>
    </xf>
    <xf numFmtId="0" fontId="5" fillId="31" borderId="94" xfId="0" applyFont="1" applyFill="1" applyBorder="1" applyAlignment="1">
      <alignment horizontal="center" vertical="center"/>
    </xf>
    <xf numFmtId="49" fontId="5" fillId="5" borderId="108" xfId="0" applyNumberFormat="1" applyFont="1" applyFill="1" applyBorder="1" applyAlignment="1">
      <alignment horizontal="center" vertical="center" wrapText="1"/>
    </xf>
    <xf numFmtId="49" fontId="5" fillId="5" borderId="109" xfId="0" applyNumberFormat="1" applyFont="1" applyFill="1" applyBorder="1" applyAlignment="1">
      <alignment horizontal="center" vertical="center" wrapText="1"/>
    </xf>
    <xf numFmtId="49" fontId="5" fillId="49" borderId="110" xfId="0" applyNumberFormat="1" applyFont="1" applyFill="1" applyBorder="1" applyAlignment="1">
      <alignment/>
    </xf>
    <xf numFmtId="49" fontId="5" fillId="49" borderId="111" xfId="0" applyNumberFormat="1" applyFont="1" applyFill="1" applyBorder="1" applyAlignment="1">
      <alignment/>
    </xf>
    <xf numFmtId="49" fontId="18" fillId="0" borderId="0" xfId="0" applyNumberFormat="1" applyFont="1" applyBorder="1" applyAlignment="1">
      <alignment horizontal="left"/>
    </xf>
    <xf numFmtId="49" fontId="5" fillId="5" borderId="8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49" fontId="5" fillId="5" borderId="46" xfId="0" applyNumberFormat="1" applyFont="1" applyFill="1" applyBorder="1" applyAlignment="1">
      <alignment horizontal="center" vertical="center"/>
    </xf>
    <xf numFmtId="49" fontId="5" fillId="5" borderId="112" xfId="0" applyNumberFormat="1" applyFont="1" applyFill="1" applyBorder="1" applyAlignment="1">
      <alignment horizontal="center" vertical="center" wrapText="1"/>
    </xf>
    <xf numFmtId="49" fontId="5" fillId="5" borderId="113" xfId="0" applyNumberFormat="1" applyFont="1" applyFill="1" applyBorder="1" applyAlignment="1">
      <alignment horizontal="center" vertical="center" wrapText="1"/>
    </xf>
    <xf numFmtId="49" fontId="5" fillId="5" borderId="114" xfId="0" applyNumberFormat="1" applyFont="1" applyFill="1" applyBorder="1" applyAlignment="1">
      <alignment horizontal="center" vertical="center" wrapText="1"/>
    </xf>
    <xf numFmtId="49" fontId="5" fillId="5" borderId="115" xfId="0" applyNumberFormat="1" applyFont="1" applyFill="1" applyBorder="1" applyAlignment="1">
      <alignment horizontal="center" vertical="center" wrapText="1"/>
    </xf>
    <xf numFmtId="49" fontId="5" fillId="5" borderId="108" xfId="0" applyNumberFormat="1" applyFont="1" applyFill="1" applyBorder="1" applyAlignment="1">
      <alignment horizontal="center" vertical="center"/>
    </xf>
    <xf numFmtId="49" fontId="5" fillId="5" borderId="116" xfId="0" applyNumberFormat="1" applyFont="1" applyFill="1" applyBorder="1" applyAlignment="1">
      <alignment horizontal="center" vertical="center"/>
    </xf>
    <xf numFmtId="49" fontId="5" fillId="5" borderId="109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5" fillId="5" borderId="113" xfId="0" applyNumberFormat="1" applyFont="1" applyFill="1" applyBorder="1" applyAlignment="1">
      <alignment horizontal="center" vertical="center"/>
    </xf>
    <xf numFmtId="49" fontId="5" fillId="5" borderId="114" xfId="0" applyNumberFormat="1" applyFont="1" applyFill="1" applyBorder="1" applyAlignment="1">
      <alignment horizontal="center" vertical="center"/>
    </xf>
    <xf numFmtId="49" fontId="5" fillId="5" borderId="115" xfId="0" applyNumberFormat="1" applyFont="1" applyFill="1" applyBorder="1" applyAlignment="1">
      <alignment horizontal="center" vertical="center"/>
    </xf>
    <xf numFmtId="49" fontId="6" fillId="31" borderId="65" xfId="0" applyNumberFormat="1" applyFont="1" applyFill="1" applyBorder="1" applyAlignment="1">
      <alignment/>
    </xf>
    <xf numFmtId="49" fontId="6" fillId="31" borderId="117" xfId="0" applyNumberFormat="1" applyFont="1" applyFill="1" applyBorder="1" applyAlignment="1">
      <alignment/>
    </xf>
    <xf numFmtId="49" fontId="5" fillId="17" borderId="65" xfId="0" applyNumberFormat="1" applyFont="1" applyFill="1" applyBorder="1" applyAlignment="1">
      <alignment/>
    </xf>
    <xf numFmtId="49" fontId="5" fillId="17" borderId="117" xfId="0" applyNumberFormat="1" applyFont="1" applyFill="1" applyBorder="1" applyAlignment="1">
      <alignment/>
    </xf>
    <xf numFmtId="49" fontId="6" fillId="56" borderId="65" xfId="0" applyNumberFormat="1" applyFont="1" applyFill="1" applyBorder="1" applyAlignment="1">
      <alignment/>
    </xf>
    <xf numFmtId="49" fontId="6" fillId="56" borderId="117" xfId="0" applyNumberFormat="1" applyFont="1" applyFill="1" applyBorder="1" applyAlignment="1">
      <alignment/>
    </xf>
    <xf numFmtId="49" fontId="5" fillId="52" borderId="118" xfId="0" applyNumberFormat="1" applyFont="1" applyFill="1" applyBorder="1" applyAlignment="1">
      <alignment horizontal="left" vertical="center"/>
    </xf>
    <xf numFmtId="49" fontId="5" fillId="52" borderId="119" xfId="0" applyNumberFormat="1" applyFont="1" applyFill="1" applyBorder="1" applyAlignment="1">
      <alignment horizontal="left" vertical="center"/>
    </xf>
    <xf numFmtId="49" fontId="5" fillId="52" borderId="120" xfId="0" applyNumberFormat="1" applyFont="1" applyFill="1" applyBorder="1" applyAlignment="1">
      <alignment horizontal="left" vertical="center"/>
    </xf>
    <xf numFmtId="49" fontId="6" fillId="56" borderId="31" xfId="0" applyNumberFormat="1" applyFont="1" applyFill="1" applyBorder="1" applyAlignment="1">
      <alignment/>
    </xf>
    <xf numFmtId="49" fontId="6" fillId="31" borderId="31" xfId="0" applyNumberFormat="1" applyFont="1" applyFill="1" applyBorder="1" applyAlignment="1">
      <alignment/>
    </xf>
    <xf numFmtId="49" fontId="5" fillId="5" borderId="103" xfId="0" applyNumberFormat="1" applyFont="1" applyFill="1" applyBorder="1" applyAlignment="1">
      <alignment horizontal="center" vertical="center" wrapText="1"/>
    </xf>
    <xf numFmtId="49" fontId="5" fillId="5" borderId="104" xfId="0" applyNumberFormat="1" applyFont="1" applyFill="1" applyBorder="1" applyAlignment="1">
      <alignment horizontal="center" vertical="center"/>
    </xf>
    <xf numFmtId="49" fontId="5" fillId="52" borderId="104" xfId="0" applyNumberFormat="1" applyFont="1" applyFill="1" applyBorder="1" applyAlignment="1">
      <alignment horizontal="left" vertical="center"/>
    </xf>
    <xf numFmtId="49" fontId="5" fillId="52" borderId="121" xfId="0" applyNumberFormat="1" applyFont="1" applyFill="1" applyBorder="1" applyAlignment="1">
      <alignment horizontal="left" vertical="center"/>
    </xf>
    <xf numFmtId="49" fontId="5" fillId="49" borderId="31" xfId="0" applyNumberFormat="1" applyFont="1" applyFill="1" applyBorder="1" applyAlignment="1">
      <alignment/>
    </xf>
    <xf numFmtId="49" fontId="5" fillId="49" borderId="65" xfId="0" applyNumberFormat="1" applyFont="1" applyFill="1" applyBorder="1" applyAlignment="1">
      <alignment/>
    </xf>
    <xf numFmtId="0" fontId="6" fillId="31" borderId="31" xfId="0" applyFont="1" applyFill="1" applyBorder="1" applyAlignment="1">
      <alignment/>
    </xf>
    <xf numFmtId="0" fontId="6" fillId="31" borderId="65" xfId="0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49" fontId="5" fillId="5" borderId="107" xfId="0" applyNumberFormat="1" applyFont="1" applyFill="1" applyBorder="1" applyAlignment="1">
      <alignment horizontal="center" vertical="center"/>
    </xf>
    <xf numFmtId="49" fontId="5" fillId="5" borderId="51" xfId="0" applyNumberFormat="1" applyFont="1" applyFill="1" applyBorder="1" applyAlignment="1">
      <alignment horizontal="center" vertical="center"/>
    </xf>
    <xf numFmtId="49" fontId="5" fillId="5" borderId="94" xfId="0" applyNumberFormat="1" applyFont="1" applyFill="1" applyBorder="1" applyAlignment="1">
      <alignment horizontal="center" vertical="center"/>
    </xf>
    <xf numFmtId="49" fontId="5" fillId="5" borderId="94" xfId="0" applyNumberFormat="1" applyFont="1" applyFill="1" applyBorder="1" applyAlignment="1">
      <alignment horizontal="center" vertical="center" wrapText="1"/>
    </xf>
    <xf numFmtId="49" fontId="5" fillId="5" borderId="122" xfId="0" applyNumberFormat="1" applyFont="1" applyFill="1" applyBorder="1" applyAlignment="1">
      <alignment horizontal="center" vertical="center"/>
    </xf>
    <xf numFmtId="49" fontId="5" fillId="5" borderId="118" xfId="0" applyNumberFormat="1" applyFont="1" applyFill="1" applyBorder="1" applyAlignment="1">
      <alignment horizontal="center" vertical="center"/>
    </xf>
    <xf numFmtId="49" fontId="5" fillId="66" borderId="103" xfId="0" applyNumberFormat="1" applyFont="1" applyFill="1" applyBorder="1" applyAlignment="1">
      <alignment horizontal="center" vertical="center" wrapText="1"/>
    </xf>
    <xf numFmtId="49" fontId="5" fillId="66" borderId="94" xfId="0" applyNumberFormat="1" applyFont="1" applyFill="1" applyBorder="1" applyAlignment="1">
      <alignment horizontal="center" vertical="center"/>
    </xf>
    <xf numFmtId="49" fontId="5" fillId="66" borderId="94" xfId="0" applyNumberFormat="1" applyFont="1" applyFill="1" applyBorder="1" applyAlignment="1">
      <alignment horizontal="center" vertical="center" wrapText="1"/>
    </xf>
    <xf numFmtId="49" fontId="5" fillId="66" borderId="122" xfId="0" applyNumberFormat="1" applyFont="1" applyFill="1" applyBorder="1" applyAlignment="1">
      <alignment horizontal="center" vertical="center"/>
    </xf>
    <xf numFmtId="49" fontId="5" fillId="66" borderId="118" xfId="0" applyNumberFormat="1" applyFont="1" applyFill="1" applyBorder="1" applyAlignment="1">
      <alignment horizontal="center" vertical="center"/>
    </xf>
    <xf numFmtId="49" fontId="5" fillId="17" borderId="31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5" fillId="66" borderId="107" xfId="0" applyNumberFormat="1" applyFont="1" applyFill="1" applyBorder="1" applyAlignment="1">
      <alignment horizontal="center" vertical="center"/>
    </xf>
    <xf numFmtId="49" fontId="5" fillId="66" borderId="51" xfId="0" applyNumberFormat="1" applyFont="1" applyFill="1" applyBorder="1" applyAlignment="1">
      <alignment horizontal="center" vertical="center"/>
    </xf>
    <xf numFmtId="49" fontId="5" fillId="5" borderId="85" xfId="0" applyNumberFormat="1" applyFont="1" applyFill="1" applyBorder="1" applyAlignment="1">
      <alignment horizontal="center" vertical="center"/>
    </xf>
    <xf numFmtId="49" fontId="5" fillId="5" borderId="123" xfId="0" applyNumberFormat="1" applyFont="1" applyFill="1" applyBorder="1" applyAlignment="1">
      <alignment horizontal="center" vertical="center"/>
    </xf>
    <xf numFmtId="49" fontId="5" fillId="5" borderId="107" xfId="0" applyNumberFormat="1" applyFont="1" applyFill="1" applyBorder="1" applyAlignment="1">
      <alignment horizontal="center" vertical="center" wrapText="1"/>
    </xf>
    <xf numFmtId="49" fontId="5" fillId="5" borderId="124" xfId="0" applyNumberFormat="1" applyFont="1" applyFill="1" applyBorder="1" applyAlignment="1">
      <alignment horizontal="center" vertical="center" wrapText="1"/>
    </xf>
    <xf numFmtId="49" fontId="5" fillId="5" borderId="51" xfId="0" applyNumberFormat="1" applyFont="1" applyFill="1" applyBorder="1" applyAlignment="1">
      <alignment horizontal="center" vertical="center" wrapText="1"/>
    </xf>
    <xf numFmtId="49" fontId="5" fillId="5" borderId="120" xfId="0" applyNumberFormat="1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/>
    </xf>
    <xf numFmtId="0" fontId="6" fillId="56" borderId="65" xfId="0" applyFont="1" applyFill="1" applyBorder="1" applyAlignment="1">
      <alignment/>
    </xf>
    <xf numFmtId="49" fontId="5" fillId="52" borderId="54" xfId="0" applyNumberFormat="1" applyFont="1" applyFill="1" applyBorder="1" applyAlignment="1">
      <alignment horizontal="left" vertical="center"/>
    </xf>
    <xf numFmtId="49" fontId="6" fillId="31" borderId="31" xfId="0" applyNumberFormat="1" applyFont="1" applyFill="1" applyBorder="1" applyAlignment="1">
      <alignment horizontal="left"/>
    </xf>
    <xf numFmtId="49" fontId="6" fillId="31" borderId="65" xfId="0" applyNumberFormat="1" applyFont="1" applyFill="1" applyBorder="1" applyAlignment="1">
      <alignment horizontal="left"/>
    </xf>
    <xf numFmtId="49" fontId="5" fillId="5" borderId="47" xfId="0" applyNumberFormat="1" applyFont="1" applyFill="1" applyBorder="1" applyAlignment="1">
      <alignment horizontal="center" vertical="center" wrapText="1"/>
    </xf>
    <xf numFmtId="49" fontId="5" fillId="5" borderId="77" xfId="0" applyNumberFormat="1" applyFont="1" applyFill="1" applyBorder="1" applyAlignment="1">
      <alignment horizontal="center" vertical="center" wrapText="1"/>
    </xf>
    <xf numFmtId="49" fontId="5" fillId="49" borderId="64" xfId="0" applyNumberFormat="1" applyFont="1" applyFill="1" applyBorder="1" applyAlignment="1">
      <alignment/>
    </xf>
    <xf numFmtId="49" fontId="5" fillId="49" borderId="75" xfId="0" applyNumberFormat="1" applyFont="1" applyFill="1" applyBorder="1" applyAlignment="1">
      <alignment/>
    </xf>
    <xf numFmtId="49" fontId="5" fillId="31" borderId="31" xfId="0" applyNumberFormat="1" applyFont="1" applyFill="1" applyBorder="1" applyAlignment="1">
      <alignment/>
    </xf>
    <xf numFmtId="49" fontId="5" fillId="31" borderId="65" xfId="0" applyNumberFormat="1" applyFont="1" applyFill="1" applyBorder="1" applyAlignment="1">
      <alignment/>
    </xf>
    <xf numFmtId="49" fontId="5" fillId="52" borderId="107" xfId="0" applyNumberFormat="1" applyFont="1" applyFill="1" applyBorder="1" applyAlignment="1">
      <alignment horizontal="left" vertical="center"/>
    </xf>
    <xf numFmtId="49" fontId="5" fillId="52" borderId="103" xfId="0" applyNumberFormat="1" applyFont="1" applyFill="1" applyBorder="1" applyAlignment="1">
      <alignment horizontal="left" vertical="center"/>
    </xf>
    <xf numFmtId="49" fontId="5" fillId="52" borderId="122" xfId="0" applyNumberFormat="1" applyFont="1" applyFill="1" applyBorder="1" applyAlignment="1">
      <alignment horizontal="left" vertical="center"/>
    </xf>
    <xf numFmtId="49" fontId="5" fillId="49" borderId="32" xfId="0" applyNumberFormat="1" applyFont="1" applyFill="1" applyBorder="1" applyAlignment="1">
      <alignment/>
    </xf>
    <xf numFmtId="49" fontId="5" fillId="56" borderId="31" xfId="0" applyNumberFormat="1" applyFont="1" applyFill="1" applyBorder="1" applyAlignment="1">
      <alignment/>
    </xf>
    <xf numFmtId="49" fontId="5" fillId="56" borderId="65" xfId="0" applyNumberFormat="1" applyFont="1" applyFill="1" applyBorder="1" applyAlignment="1">
      <alignment/>
    </xf>
    <xf numFmtId="49" fontId="5" fillId="66" borderId="107" xfId="0" applyNumberFormat="1" applyFont="1" applyFill="1" applyBorder="1" applyAlignment="1">
      <alignment horizontal="center" vertical="center" wrapText="1"/>
    </xf>
    <xf numFmtId="49" fontId="5" fillId="66" borderId="47" xfId="0" applyNumberFormat="1" applyFont="1" applyFill="1" applyBorder="1" applyAlignment="1">
      <alignment horizontal="center" vertical="center"/>
    </xf>
    <xf numFmtId="49" fontId="5" fillId="66" borderId="121" xfId="0" applyNumberFormat="1" applyFont="1" applyFill="1" applyBorder="1" applyAlignment="1">
      <alignment horizontal="center" vertical="center"/>
    </xf>
    <xf numFmtId="49" fontId="5" fillId="66" borderId="85" xfId="0" applyNumberFormat="1" applyFont="1" applyFill="1" applyBorder="1" applyAlignment="1">
      <alignment horizontal="center" vertical="center"/>
    </xf>
    <xf numFmtId="49" fontId="5" fillId="66" borderId="123" xfId="0" applyNumberFormat="1" applyFont="1" applyFill="1" applyBorder="1" applyAlignment="1">
      <alignment horizontal="center" vertical="center"/>
    </xf>
    <xf numFmtId="49" fontId="5" fillId="66" borderId="54" xfId="0" applyNumberFormat="1" applyFont="1" applyFill="1" applyBorder="1" applyAlignment="1">
      <alignment horizontal="center" vertical="center"/>
    </xf>
    <xf numFmtId="49" fontId="5" fillId="66" borderId="104" xfId="0" applyNumberFormat="1" applyFont="1" applyFill="1" applyBorder="1" applyAlignment="1">
      <alignment horizontal="center" vertical="center" wrapText="1"/>
    </xf>
    <xf numFmtId="49" fontId="5" fillId="52" borderId="51" xfId="0" applyNumberFormat="1" applyFont="1" applyFill="1" applyBorder="1" applyAlignment="1">
      <alignment horizontal="left" vertical="center"/>
    </xf>
    <xf numFmtId="49" fontId="5" fillId="52" borderId="94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/>
    </xf>
    <xf numFmtId="49" fontId="5" fillId="5" borderId="121" xfId="0" applyNumberFormat="1" applyFont="1" applyFill="1" applyBorder="1" applyAlignment="1">
      <alignment horizontal="center" vertical="center"/>
    </xf>
    <xf numFmtId="49" fontId="5" fillId="5" borderId="47" xfId="0" applyNumberFormat="1" applyFont="1" applyFill="1" applyBorder="1" applyAlignment="1">
      <alignment horizontal="center" vertical="center"/>
    </xf>
    <xf numFmtId="49" fontId="5" fillId="52" borderId="47" xfId="0" applyNumberFormat="1" applyFont="1" applyFill="1" applyBorder="1" applyAlignment="1">
      <alignment horizontal="left" vertical="center"/>
    </xf>
    <xf numFmtId="49" fontId="5" fillId="66" borderId="104" xfId="0" applyNumberFormat="1" applyFont="1" applyFill="1" applyBorder="1" applyAlignment="1">
      <alignment horizontal="center" vertical="center"/>
    </xf>
    <xf numFmtId="49" fontId="20" fillId="0" borderId="45" xfId="0" applyNumberFormat="1" applyFont="1" applyBorder="1" applyAlignment="1">
      <alignment horizontal="left"/>
    </xf>
    <xf numFmtId="49" fontId="5" fillId="52" borderId="102" xfId="0" applyNumberFormat="1" applyFont="1" applyFill="1" applyBorder="1" applyAlignment="1">
      <alignment horizontal="left" vertical="center"/>
    </xf>
    <xf numFmtId="49" fontId="5" fillId="52" borderId="108" xfId="0" applyNumberFormat="1" applyFont="1" applyFill="1" applyBorder="1" applyAlignment="1">
      <alignment horizontal="left" vertical="center"/>
    </xf>
    <xf numFmtId="49" fontId="6" fillId="31" borderId="17" xfId="0" applyNumberFormat="1" applyFont="1" applyFill="1" applyBorder="1" applyAlignment="1">
      <alignment/>
    </xf>
    <xf numFmtId="49" fontId="5" fillId="49" borderId="67" xfId="0" applyNumberFormat="1" applyFont="1" applyFill="1" applyBorder="1" applyAlignment="1">
      <alignment/>
    </xf>
    <xf numFmtId="49" fontId="5" fillId="52" borderId="125" xfId="0" applyNumberFormat="1" applyFont="1" applyFill="1" applyBorder="1" applyAlignment="1">
      <alignment horizontal="left" vertical="center"/>
    </xf>
    <xf numFmtId="49" fontId="5" fillId="66" borderId="102" xfId="0" applyNumberFormat="1" applyFont="1" applyFill="1" applyBorder="1" applyAlignment="1">
      <alignment horizontal="center" vertical="center" wrapText="1"/>
    </xf>
    <xf numFmtId="49" fontId="5" fillId="66" borderId="108" xfId="0" applyNumberFormat="1" applyFont="1" applyFill="1" applyBorder="1" applyAlignment="1">
      <alignment horizontal="center" vertical="center"/>
    </xf>
    <xf numFmtId="49" fontId="5" fillId="5" borderId="102" xfId="0" applyNumberFormat="1" applyFont="1" applyFill="1" applyBorder="1" applyAlignment="1">
      <alignment horizontal="center" vertical="center" wrapText="1"/>
    </xf>
    <xf numFmtId="49" fontId="5" fillId="5" borderId="104" xfId="0" applyNumberFormat="1" applyFont="1" applyFill="1" applyBorder="1" applyAlignment="1">
      <alignment horizontal="center" vertical="center" wrapText="1"/>
    </xf>
    <xf numFmtId="49" fontId="5" fillId="66" borderId="72" xfId="0" applyNumberFormat="1" applyFont="1" applyFill="1" applyBorder="1" applyAlignment="1">
      <alignment horizontal="center" vertical="center" wrapText="1"/>
    </xf>
    <xf numFmtId="49" fontId="5" fillId="66" borderId="126" xfId="0" applyNumberFormat="1" applyFont="1" applyFill="1" applyBorder="1" applyAlignment="1">
      <alignment horizontal="center" vertical="center" wrapText="1"/>
    </xf>
    <xf numFmtId="49" fontId="5" fillId="56" borderId="17" xfId="0" applyNumberFormat="1" applyFont="1" applyFill="1" applyBorder="1" applyAlignment="1">
      <alignment/>
    </xf>
    <xf numFmtId="49" fontId="5" fillId="67" borderId="107" xfId="0" applyNumberFormat="1" applyFont="1" applyFill="1" applyBorder="1" applyAlignment="1">
      <alignment horizontal="center" vertical="center" wrapText="1"/>
    </xf>
    <xf numFmtId="49" fontId="5" fillId="67" borderId="103" xfId="0" applyNumberFormat="1" applyFont="1" applyFill="1" applyBorder="1" applyAlignment="1">
      <alignment horizontal="center" vertical="center" wrapText="1"/>
    </xf>
    <xf numFmtId="49" fontId="5" fillId="67" borderId="51" xfId="0" applyNumberFormat="1" applyFont="1" applyFill="1" applyBorder="1" applyAlignment="1">
      <alignment horizontal="center" vertical="center"/>
    </xf>
    <xf numFmtId="49" fontId="5" fillId="67" borderId="94" xfId="0" applyNumberFormat="1" applyFont="1" applyFill="1" applyBorder="1" applyAlignment="1">
      <alignment horizontal="center" vertical="center" wrapText="1"/>
    </xf>
    <xf numFmtId="49" fontId="5" fillId="67" borderId="47" xfId="0" applyNumberFormat="1" applyFont="1" applyFill="1" applyBorder="1" applyAlignment="1">
      <alignment horizontal="center" vertical="center"/>
    </xf>
    <xf numFmtId="49" fontId="5" fillId="67" borderId="104" xfId="0" applyNumberFormat="1" applyFont="1" applyFill="1" applyBorder="1" applyAlignment="1">
      <alignment horizontal="center" vertical="center" wrapText="1"/>
    </xf>
    <xf numFmtId="49" fontId="5" fillId="67" borderId="85" xfId="0" applyNumberFormat="1" applyFont="1" applyFill="1" applyBorder="1" applyAlignment="1">
      <alignment horizontal="center" vertical="center"/>
    </xf>
    <xf numFmtId="49" fontId="5" fillId="67" borderId="123" xfId="0" applyNumberFormat="1" applyFont="1" applyFill="1" applyBorder="1" applyAlignment="1">
      <alignment horizontal="center" vertical="center"/>
    </xf>
    <xf numFmtId="49" fontId="5" fillId="67" borderId="54" xfId="0" applyNumberFormat="1" applyFont="1" applyFill="1" applyBorder="1" applyAlignment="1">
      <alignment horizontal="center" vertical="center"/>
    </xf>
    <xf numFmtId="0" fontId="6" fillId="31" borderId="0" xfId="0" applyFont="1" applyFill="1" applyBorder="1" applyAlignment="1">
      <alignment/>
    </xf>
    <xf numFmtId="49" fontId="5" fillId="51" borderId="118" xfId="0" applyNumberFormat="1" applyFont="1" applyFill="1" applyBorder="1" applyAlignment="1">
      <alignment horizontal="left" vertical="center" wrapText="1"/>
    </xf>
    <xf numFmtId="49" fontId="5" fillId="49" borderId="33" xfId="0" applyNumberFormat="1" applyFont="1" applyFill="1" applyBorder="1" applyAlignment="1">
      <alignment/>
    </xf>
    <xf numFmtId="49" fontId="5" fillId="67" borderId="122" xfId="0" applyNumberFormat="1" applyFont="1" applyFill="1" applyBorder="1" applyAlignment="1">
      <alignment horizontal="center" vertical="center"/>
    </xf>
    <xf numFmtId="49" fontId="5" fillId="67" borderId="118" xfId="0" applyNumberFormat="1" applyFont="1" applyFill="1" applyBorder="1" applyAlignment="1">
      <alignment horizontal="center" vertical="center"/>
    </xf>
    <xf numFmtId="49" fontId="5" fillId="67" borderId="121" xfId="0" applyNumberFormat="1" applyFont="1" applyFill="1" applyBorder="1" applyAlignment="1">
      <alignment horizontal="center" vertical="center"/>
    </xf>
    <xf numFmtId="1" fontId="19" fillId="60" borderId="77" xfId="0" applyNumberFormat="1" applyFont="1" applyFill="1" applyBorder="1" applyAlignment="1">
      <alignment horizontal="center" vertical="center" wrapText="1"/>
    </xf>
    <xf numFmtId="1" fontId="19" fillId="60" borderId="127" xfId="0" applyNumberFormat="1" applyFont="1" applyFill="1" applyBorder="1" applyAlignment="1">
      <alignment horizontal="center" vertical="center" wrapText="1"/>
    </xf>
    <xf numFmtId="49" fontId="6" fillId="56" borderId="17" xfId="0" applyNumberFormat="1" applyFont="1" applyFill="1" applyBorder="1" applyAlignment="1">
      <alignment/>
    </xf>
    <xf numFmtId="0" fontId="6" fillId="56" borderId="31" xfId="0" applyFont="1" applyFill="1" applyBorder="1" applyAlignment="1">
      <alignment horizontal="left"/>
    </xf>
    <xf numFmtId="0" fontId="6" fillId="56" borderId="65" xfId="0" applyFont="1" applyFill="1" applyBorder="1" applyAlignment="1">
      <alignment horizontal="left"/>
    </xf>
    <xf numFmtId="49" fontId="5" fillId="51" borderId="37" xfId="0" applyNumberFormat="1" applyFont="1" applyFill="1" applyBorder="1" applyAlignment="1">
      <alignment horizontal="left" vertical="center" wrapText="1"/>
    </xf>
    <xf numFmtId="49" fontId="5" fillId="51" borderId="31" xfId="0" applyNumberFormat="1" applyFont="1" applyFill="1" applyBorder="1" applyAlignment="1">
      <alignment horizontal="left" vertical="center" wrapText="1"/>
    </xf>
    <xf numFmtId="49" fontId="5" fillId="51" borderId="65" xfId="0" applyNumberFormat="1" applyFont="1" applyFill="1" applyBorder="1" applyAlignment="1">
      <alignment horizontal="left" vertical="center" wrapText="1"/>
    </xf>
    <xf numFmtId="49" fontId="5" fillId="51" borderId="47" xfId="0" applyNumberFormat="1" applyFont="1" applyFill="1" applyBorder="1" applyAlignment="1">
      <alignment horizontal="left" vertical="center" wrapText="1"/>
    </xf>
    <xf numFmtId="49" fontId="5" fillId="51" borderId="104" xfId="0" applyNumberFormat="1" applyFont="1" applyFill="1" applyBorder="1" applyAlignment="1">
      <alignment horizontal="left" vertical="center" wrapText="1"/>
    </xf>
    <xf numFmtId="49" fontId="5" fillId="51" borderId="121" xfId="0" applyNumberFormat="1" applyFont="1" applyFill="1" applyBorder="1" applyAlignment="1">
      <alignment horizontal="left" vertical="center" wrapText="1"/>
    </xf>
    <xf numFmtId="183" fontId="20" fillId="0" borderId="0" xfId="0" applyNumberFormat="1" applyFont="1" applyBorder="1" applyAlignment="1">
      <alignment/>
    </xf>
    <xf numFmtId="49" fontId="5" fillId="51" borderId="63" xfId="0" applyNumberFormat="1" applyFont="1" applyFill="1" applyBorder="1" applyAlignment="1">
      <alignment horizontal="left" vertical="center" wrapText="1"/>
    </xf>
    <xf numFmtId="49" fontId="5" fillId="51" borderId="64" xfId="0" applyNumberFormat="1" applyFont="1" applyFill="1" applyBorder="1" applyAlignment="1">
      <alignment horizontal="left" vertical="center" wrapText="1"/>
    </xf>
    <xf numFmtId="49" fontId="5" fillId="51" borderId="75" xfId="0" applyNumberFormat="1" applyFont="1" applyFill="1" applyBorder="1" applyAlignment="1">
      <alignment horizontal="left" vertical="center" wrapText="1"/>
    </xf>
    <xf numFmtId="49" fontId="5" fillId="67" borderId="87" xfId="0" applyNumberFormat="1" applyFont="1" applyFill="1" applyBorder="1" applyAlignment="1">
      <alignment horizontal="center" vertical="center" wrapText="1"/>
    </xf>
    <xf numFmtId="49" fontId="5" fillId="67" borderId="88" xfId="0" applyNumberFormat="1" applyFont="1" applyFill="1" applyBorder="1" applyAlignment="1">
      <alignment horizontal="center" vertical="center" wrapText="1"/>
    </xf>
    <xf numFmtId="49" fontId="5" fillId="67" borderId="37" xfId="0" applyNumberFormat="1" applyFont="1" applyFill="1" applyBorder="1" applyAlignment="1">
      <alignment horizontal="center" vertical="center"/>
    </xf>
    <xf numFmtId="49" fontId="5" fillId="67" borderId="31" xfId="0" applyNumberFormat="1" applyFont="1" applyFill="1" applyBorder="1" applyAlignment="1">
      <alignment horizontal="center" vertical="center" wrapText="1"/>
    </xf>
    <xf numFmtId="49" fontId="5" fillId="67" borderId="88" xfId="0" applyNumberFormat="1" applyFont="1" applyFill="1" applyBorder="1" applyAlignment="1">
      <alignment horizontal="center" vertical="center"/>
    </xf>
    <xf numFmtId="49" fontId="5" fillId="67" borderId="89" xfId="0" applyNumberFormat="1" applyFont="1" applyFill="1" applyBorder="1" applyAlignment="1">
      <alignment horizontal="center" vertical="center"/>
    </xf>
    <xf numFmtId="49" fontId="5" fillId="67" borderId="31" xfId="0" applyNumberFormat="1" applyFont="1" applyFill="1" applyBorder="1" applyAlignment="1">
      <alignment horizontal="center" vertical="center"/>
    </xf>
    <xf numFmtId="49" fontId="5" fillId="67" borderId="65" xfId="0" applyNumberFormat="1" applyFont="1" applyFill="1" applyBorder="1" applyAlignment="1">
      <alignment horizontal="center" vertical="center"/>
    </xf>
    <xf numFmtId="49" fontId="5" fillId="51" borderId="94" xfId="0" applyNumberFormat="1" applyFont="1" applyFill="1" applyBorder="1" applyAlignment="1">
      <alignment horizontal="left" vertical="center" wrapText="1"/>
    </xf>
    <xf numFmtId="49" fontId="5" fillId="49" borderId="128" xfId="0" applyNumberFormat="1" applyFont="1" applyFill="1" applyBorder="1" applyAlignment="1">
      <alignment/>
    </xf>
    <xf numFmtId="49" fontId="6" fillId="31" borderId="19" xfId="0" applyNumberFormat="1" applyFont="1" applyFill="1" applyBorder="1" applyAlignment="1">
      <alignment/>
    </xf>
    <xf numFmtId="49" fontId="5" fillId="67" borderId="107" xfId="0" applyNumberFormat="1" applyFont="1" applyFill="1" applyBorder="1" applyAlignment="1">
      <alignment horizontal="center" vertical="center"/>
    </xf>
    <xf numFmtId="49" fontId="5" fillId="49" borderId="129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1" fontId="19" fillId="60" borderId="83" xfId="0" applyNumberFormat="1" applyFont="1" applyFill="1" applyBorder="1" applyAlignment="1">
      <alignment horizontal="center" vertical="center" wrapText="1"/>
    </xf>
    <xf numFmtId="1" fontId="19" fillId="60" borderId="34" xfId="0" applyNumberFormat="1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5" fillId="7" borderId="122" xfId="0" applyFont="1" applyFill="1" applyBorder="1" applyAlignment="1">
      <alignment horizontal="center" vertical="center"/>
    </xf>
    <xf numFmtId="0" fontId="5" fillId="7" borderId="114" xfId="0" applyFont="1" applyFill="1" applyBorder="1" applyAlignment="1">
      <alignment horizontal="center" vertical="center"/>
    </xf>
    <xf numFmtId="1" fontId="5" fillId="68" borderId="97" xfId="0" applyNumberFormat="1" applyFont="1" applyFill="1" applyBorder="1" applyAlignment="1">
      <alignment horizontal="center"/>
    </xf>
    <xf numFmtId="1" fontId="5" fillId="68" borderId="98" xfId="0" applyNumberFormat="1" applyFont="1" applyFill="1" applyBorder="1" applyAlignment="1">
      <alignment horizontal="center"/>
    </xf>
    <xf numFmtId="49" fontId="33" fillId="7" borderId="102" xfId="0" applyNumberFormat="1" applyFont="1" applyFill="1" applyBorder="1" applyAlignment="1">
      <alignment horizontal="center" vertical="center" textRotation="90"/>
    </xf>
    <xf numFmtId="49" fontId="33" fillId="7" borderId="130" xfId="0" applyNumberFormat="1" applyFont="1" applyFill="1" applyBorder="1" applyAlignment="1">
      <alignment horizontal="center" vertical="center" textRotation="90"/>
    </xf>
    <xf numFmtId="0" fontId="5" fillId="64" borderId="101" xfId="0" applyFont="1" applyFill="1" applyBorder="1" applyAlignment="1">
      <alignment/>
    </xf>
    <xf numFmtId="0" fontId="5" fillId="64" borderId="98" xfId="0" applyFont="1" applyFill="1" applyBorder="1" applyAlignment="1">
      <alignment/>
    </xf>
    <xf numFmtId="0" fontId="25" fillId="23" borderId="97" xfId="0" applyFont="1" applyFill="1" applyBorder="1" applyAlignment="1">
      <alignment horizontal="center"/>
    </xf>
    <xf numFmtId="0" fontId="25" fillId="23" borderId="98" xfId="0" applyFont="1" applyFill="1" applyBorder="1" applyAlignment="1">
      <alignment horizontal="center"/>
    </xf>
    <xf numFmtId="49" fontId="5" fillId="7" borderId="107" xfId="0" applyNumberFormat="1" applyFont="1" applyFill="1" applyBorder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 vertical="center"/>
    </xf>
    <xf numFmtId="0" fontId="28" fillId="7" borderId="103" xfId="0" applyFont="1" applyFill="1" applyBorder="1" applyAlignment="1">
      <alignment horizontal="center" vertical="center" wrapText="1"/>
    </xf>
    <xf numFmtId="0" fontId="28" fillId="7" borderId="130" xfId="0" applyFont="1" applyFill="1" applyBorder="1" applyAlignment="1">
      <alignment horizontal="center" vertical="center" wrapText="1"/>
    </xf>
    <xf numFmtId="4" fontId="5" fillId="7" borderId="90" xfId="0" applyNumberFormat="1" applyFont="1" applyFill="1" applyBorder="1" applyAlignment="1">
      <alignment horizontal="center"/>
    </xf>
    <xf numFmtId="1" fontId="19" fillId="60" borderId="131" xfId="0" applyNumberFormat="1" applyFont="1" applyFill="1" applyBorder="1" applyAlignment="1">
      <alignment horizontal="center" vertical="center" wrapText="1"/>
    </xf>
    <xf numFmtId="1" fontId="19" fillId="60" borderId="90" xfId="0" applyNumberFormat="1" applyFont="1" applyFill="1" applyBorder="1" applyAlignment="1">
      <alignment horizontal="center" vertical="center" wrapText="1"/>
    </xf>
    <xf numFmtId="185" fontId="5" fillId="5" borderId="72" xfId="0" applyNumberFormat="1" applyFont="1" applyFill="1" applyBorder="1" applyAlignment="1">
      <alignment horizontal="center" vertical="center"/>
    </xf>
    <xf numFmtId="185" fontId="5" fillId="5" borderId="127" xfId="0" applyNumberFormat="1" applyFont="1" applyFill="1" applyBorder="1" applyAlignment="1">
      <alignment horizontal="center" vertical="center"/>
    </xf>
    <xf numFmtId="181" fontId="5" fillId="67" borderId="72" xfId="0" applyNumberFormat="1" applyFont="1" applyFill="1" applyBorder="1" applyAlignment="1">
      <alignment horizontal="center" vertical="center"/>
    </xf>
    <xf numFmtId="181" fontId="5" fillId="67" borderId="127" xfId="0" applyNumberFormat="1" applyFont="1" applyFill="1" applyBorder="1" applyAlignment="1">
      <alignment horizontal="center" vertical="center"/>
    </xf>
    <xf numFmtId="181" fontId="5" fillId="5" borderId="72" xfId="0" applyNumberFormat="1" applyFont="1" applyFill="1" applyBorder="1" applyAlignment="1">
      <alignment horizontal="center" vertical="center"/>
    </xf>
    <xf numFmtId="181" fontId="5" fillId="5" borderId="127" xfId="0" applyNumberFormat="1" applyFont="1" applyFill="1" applyBorder="1" applyAlignment="1">
      <alignment horizontal="center" vertical="center"/>
    </xf>
    <xf numFmtId="183" fontId="5" fillId="66" borderId="72" xfId="0" applyNumberFormat="1" applyFont="1" applyFill="1" applyBorder="1" applyAlignment="1">
      <alignment horizontal="center" vertical="center"/>
    </xf>
    <xf numFmtId="183" fontId="5" fillId="66" borderId="127" xfId="0" applyNumberFormat="1" applyFont="1" applyFill="1" applyBorder="1" applyAlignment="1">
      <alignment horizontal="center" vertical="center"/>
    </xf>
    <xf numFmtId="183" fontId="5" fillId="5" borderId="72" xfId="0" applyNumberFormat="1" applyFont="1" applyFill="1" applyBorder="1" applyAlignment="1">
      <alignment horizontal="center" vertical="center"/>
    </xf>
    <xf numFmtId="183" fontId="5" fillId="5" borderId="127" xfId="0" applyNumberFormat="1" applyFont="1" applyFill="1" applyBorder="1" applyAlignment="1">
      <alignment horizontal="center" vertical="center"/>
    </xf>
    <xf numFmtId="181" fontId="5" fillId="5" borderId="72" xfId="0" applyNumberFormat="1" applyFont="1" applyFill="1" applyBorder="1" applyAlignment="1">
      <alignment horizontal="center"/>
    </xf>
    <xf numFmtId="181" fontId="5" fillId="5" borderId="127" xfId="0" applyNumberFormat="1" applyFont="1" applyFill="1" applyBorder="1" applyAlignment="1">
      <alignment horizontal="center"/>
    </xf>
    <xf numFmtId="181" fontId="5" fillId="66" borderId="72" xfId="0" applyNumberFormat="1" applyFont="1" applyFill="1" applyBorder="1" applyAlignment="1">
      <alignment horizontal="center"/>
    </xf>
    <xf numFmtId="181" fontId="5" fillId="66" borderId="127" xfId="0" applyNumberFormat="1" applyFont="1" applyFill="1" applyBorder="1" applyAlignment="1">
      <alignment horizontal="center"/>
    </xf>
    <xf numFmtId="4" fontId="5" fillId="5" borderId="72" xfId="0" applyNumberFormat="1" applyFont="1" applyFill="1" applyBorder="1" applyAlignment="1">
      <alignment horizontal="center" vertical="center"/>
    </xf>
    <xf numFmtId="4" fontId="5" fillId="5" borderId="127" xfId="0" applyNumberFormat="1" applyFont="1" applyFill="1" applyBorder="1" applyAlignment="1">
      <alignment horizontal="center" vertical="center"/>
    </xf>
    <xf numFmtId="49" fontId="5" fillId="5" borderId="126" xfId="0" applyNumberFormat="1" applyFont="1" applyFill="1" applyBorder="1" applyAlignment="1">
      <alignment horizontal="center" vertical="center"/>
    </xf>
    <xf numFmtId="1" fontId="19" fillId="69" borderId="132" xfId="0" applyNumberFormat="1" applyFont="1" applyFill="1" applyBorder="1" applyAlignment="1">
      <alignment horizontal="center" vertical="center" wrapText="1"/>
    </xf>
    <xf numFmtId="1" fontId="19" fillId="69" borderId="133" xfId="0" applyNumberFormat="1" applyFont="1" applyFill="1" applyBorder="1" applyAlignment="1">
      <alignment horizontal="center" vertical="center" wrapText="1"/>
    </xf>
    <xf numFmtId="0" fontId="5" fillId="31" borderId="47" xfId="0" applyFont="1" applyFill="1" applyBorder="1" applyAlignment="1">
      <alignment horizontal="center" vertical="center"/>
    </xf>
    <xf numFmtId="4" fontId="5" fillId="48" borderId="82" xfId="0" applyNumberFormat="1" applyFont="1" applyFill="1" applyBorder="1" applyAlignment="1">
      <alignment horizontal="right"/>
    </xf>
    <xf numFmtId="4" fontId="6" fillId="0" borderId="79" xfId="0" applyNumberFormat="1" applyFont="1" applyFill="1" applyBorder="1" applyAlignment="1">
      <alignment horizontal="right"/>
    </xf>
    <xf numFmtId="4" fontId="6" fillId="0" borderId="92" xfId="0" applyNumberFormat="1" applyFont="1" applyFill="1" applyBorder="1" applyAlignment="1">
      <alignment horizontal="right"/>
    </xf>
    <xf numFmtId="4" fontId="5" fillId="48" borderId="134" xfId="0" applyNumberFormat="1" applyFont="1" applyFill="1" applyBorder="1" applyAlignment="1">
      <alignment horizontal="right" vertical="center"/>
    </xf>
    <xf numFmtId="4" fontId="5" fillId="51" borderId="82" xfId="0" applyNumberFormat="1" applyFont="1" applyFill="1" applyBorder="1" applyAlignment="1">
      <alignment vertical="center" wrapText="1"/>
    </xf>
    <xf numFmtId="4" fontId="5" fillId="49" borderId="96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/>
    </xf>
  </cellXfs>
  <cellStyles count="91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Excel_BuiltIn_Neutrálna 1" xfId="55"/>
    <cellStyle name="Hyperlink" xfId="56"/>
    <cellStyle name="Kontrolná bunka" xfId="57"/>
    <cellStyle name="Kontrolná bun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eutrálna" xfId="69"/>
    <cellStyle name="Neutrálna 2" xfId="70"/>
    <cellStyle name="Percent" xfId="71"/>
    <cellStyle name="Followed Hyperlink" xfId="72"/>
    <cellStyle name="Poznámka" xfId="73"/>
    <cellStyle name="Poznámka 2" xfId="74"/>
    <cellStyle name="Prepojená bunka" xfId="75"/>
    <cellStyle name="Prepojená bunka 2" xfId="76"/>
    <cellStyle name="Spolu" xfId="77"/>
    <cellStyle name="Spolu 2" xfId="78"/>
    <cellStyle name="Text upozornenia" xfId="79"/>
    <cellStyle name="Text upozornenia 2" xfId="80"/>
    <cellStyle name="Titul" xfId="81"/>
    <cellStyle name="Titul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etľujúci text" xfId="89"/>
    <cellStyle name="Vysvetľujúci text 2" xfId="90"/>
    <cellStyle name="Zlá" xfId="91"/>
    <cellStyle name="Zlá 2" xfId="92"/>
    <cellStyle name="Zvýraznenie1" xfId="93"/>
    <cellStyle name="Zvýraznenie1 2" xfId="94"/>
    <cellStyle name="Zvýraznenie2" xfId="95"/>
    <cellStyle name="Zvýraznenie2 2" xfId="96"/>
    <cellStyle name="Zvýraznenie3" xfId="97"/>
    <cellStyle name="Zvýraznenie3 2" xfId="98"/>
    <cellStyle name="Zvýraznenie4" xfId="99"/>
    <cellStyle name="Zvýraznenie4 2" xfId="100"/>
    <cellStyle name="Zvýraznenie5" xfId="101"/>
    <cellStyle name="Zvýraznenie5 2" xfId="102"/>
    <cellStyle name="Zvýraznenie6" xfId="103"/>
    <cellStyle name="Zvýraznenie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124" zoomScaleNormal="124" zoomScalePageLayoutView="0" workbookViewId="0" topLeftCell="A1">
      <selection activeCell="B18" sqref="B18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 t="s">
        <v>8</v>
      </c>
      <c r="B6" t="s">
        <v>9</v>
      </c>
    </row>
    <row r="7" spans="1:2" ht="12.75">
      <c r="A7" s="2">
        <v>41</v>
      </c>
      <c r="B7" t="s">
        <v>10</v>
      </c>
    </row>
    <row r="8" spans="1:2" ht="12.75">
      <c r="A8" s="2">
        <v>42</v>
      </c>
      <c r="B8" t="s">
        <v>11</v>
      </c>
    </row>
    <row r="9" spans="1:2" ht="12.75">
      <c r="A9" s="2">
        <v>43</v>
      </c>
      <c r="B9" t="s">
        <v>12</v>
      </c>
    </row>
    <row r="10" spans="1:2" ht="12.75">
      <c r="A10" s="2">
        <v>51</v>
      </c>
      <c r="B10" t="s">
        <v>13</v>
      </c>
    </row>
    <row r="11" spans="1:2" ht="12.75">
      <c r="A11" s="2">
        <v>52</v>
      </c>
      <c r="B11" t="s">
        <v>14</v>
      </c>
    </row>
    <row r="12" spans="1:2" ht="12.75">
      <c r="A12" s="2">
        <v>71</v>
      </c>
      <c r="B12" t="s">
        <v>15</v>
      </c>
    </row>
    <row r="14" spans="1:3" ht="24.75" customHeight="1">
      <c r="A14" s="431" t="s">
        <v>16</v>
      </c>
      <c r="B14" s="431"/>
      <c r="C14" s="431"/>
    </row>
  </sheetData>
  <sheetProtection selectLockedCells="1" selectUnlockedCells="1"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1">
      <selection activeCell="A1" sqref="A1:F117"/>
    </sheetView>
  </sheetViews>
  <sheetFormatPr defaultColWidth="11.57421875" defaultRowHeight="12.75"/>
  <cols>
    <col min="1" max="1" width="5.140625" style="0" customWidth="1"/>
    <col min="2" max="2" width="4.00390625" style="0" bestFit="1" customWidth="1"/>
    <col min="3" max="3" width="7.7109375" style="0" customWidth="1"/>
    <col min="4" max="4" width="7.57421875" style="0" customWidth="1"/>
    <col min="5" max="5" width="39.140625" style="0" customWidth="1"/>
    <col min="6" max="6" width="12.7109375" style="23" customWidth="1"/>
  </cols>
  <sheetData>
    <row r="1" spans="1:6" s="35" customFormat="1" ht="20.25" customHeight="1">
      <c r="A1" s="536" t="s">
        <v>134</v>
      </c>
      <c r="B1" s="536"/>
      <c r="C1" s="536"/>
      <c r="D1" s="536"/>
      <c r="E1" s="536"/>
      <c r="F1" s="536"/>
    </row>
    <row r="2" spans="1:6" ht="13.5" thickBot="1">
      <c r="A2" s="24"/>
      <c r="B2" s="24"/>
      <c r="C2" s="24"/>
      <c r="D2" s="24"/>
      <c r="E2" s="24"/>
      <c r="F2" s="26"/>
    </row>
    <row r="3" spans="1:6" ht="12.75" customHeight="1" thickBot="1">
      <c r="A3" s="504"/>
      <c r="B3" s="506" t="s">
        <v>65</v>
      </c>
      <c r="C3" s="480"/>
      <c r="D3" s="493" t="s">
        <v>66</v>
      </c>
      <c r="E3" s="493"/>
      <c r="F3" s="635" t="s">
        <v>479</v>
      </c>
    </row>
    <row r="4" spans="1:6" ht="13.5" thickBot="1">
      <c r="A4" s="505"/>
      <c r="B4" s="490"/>
      <c r="C4" s="492"/>
      <c r="D4" s="494"/>
      <c r="E4" s="494"/>
      <c r="F4" s="636"/>
    </row>
    <row r="5" spans="1:6" ht="12.75" customHeight="1" thickBot="1">
      <c r="A5" s="505"/>
      <c r="B5" s="490"/>
      <c r="C5" s="492"/>
      <c r="D5" s="494"/>
      <c r="E5" s="494"/>
      <c r="F5" s="516">
        <v>2020</v>
      </c>
    </row>
    <row r="6" spans="1:6" ht="42" customHeight="1" thickBot="1">
      <c r="A6" s="505"/>
      <c r="B6" s="490"/>
      <c r="C6" s="492"/>
      <c r="D6" s="494"/>
      <c r="E6" s="494"/>
      <c r="F6" s="637"/>
    </row>
    <row r="7" spans="1:6" ht="26.25" customHeight="1" thickBot="1">
      <c r="A7" s="182"/>
      <c r="B7" s="534" t="s">
        <v>135</v>
      </c>
      <c r="C7" s="535"/>
      <c r="D7" s="535"/>
      <c r="E7" s="475"/>
      <c r="F7" s="331">
        <f>F8</f>
        <v>3172276</v>
      </c>
    </row>
    <row r="8" spans="1:6" ht="12.75">
      <c r="A8" s="183">
        <v>1</v>
      </c>
      <c r="B8" s="139" t="s">
        <v>73</v>
      </c>
      <c r="C8" s="524" t="s">
        <v>74</v>
      </c>
      <c r="D8" s="524"/>
      <c r="E8" s="524"/>
      <c r="F8" s="332">
        <f>F9+F41+F46+F51</f>
        <v>3172276</v>
      </c>
    </row>
    <row r="9" spans="1:6" ht="12.75">
      <c r="A9" s="184">
        <v>2</v>
      </c>
      <c r="B9" s="113"/>
      <c r="C9" s="138" t="s">
        <v>136</v>
      </c>
      <c r="D9" s="519" t="s">
        <v>137</v>
      </c>
      <c r="E9" s="520"/>
      <c r="F9" s="333">
        <f>SUM(F10+F17+F25+F33+F35)</f>
        <v>595700</v>
      </c>
    </row>
    <row r="10" spans="1:6" ht="12.75">
      <c r="A10" s="184">
        <v>3</v>
      </c>
      <c r="B10" s="113"/>
      <c r="C10" s="83"/>
      <c r="D10" s="478" t="s">
        <v>138</v>
      </c>
      <c r="E10" s="473"/>
      <c r="F10" s="290">
        <f>SUM(F11:F16)</f>
        <v>63400</v>
      </c>
    </row>
    <row r="11" spans="1:6" ht="12.75">
      <c r="A11" s="184">
        <v>4</v>
      </c>
      <c r="B11" s="116">
        <v>41</v>
      </c>
      <c r="C11" s="83"/>
      <c r="D11" s="156">
        <v>610</v>
      </c>
      <c r="E11" s="283" t="s">
        <v>410</v>
      </c>
      <c r="F11" s="288">
        <v>39000</v>
      </c>
    </row>
    <row r="12" spans="1:6" ht="12.75">
      <c r="A12" s="184">
        <v>5</v>
      </c>
      <c r="B12" s="116">
        <v>41</v>
      </c>
      <c r="C12" s="83"/>
      <c r="D12" s="156">
        <v>620</v>
      </c>
      <c r="E12" s="283" t="s">
        <v>72</v>
      </c>
      <c r="F12" s="288">
        <v>13700</v>
      </c>
    </row>
    <row r="13" spans="1:8" ht="12.75">
      <c r="A13" s="184">
        <v>6</v>
      </c>
      <c r="B13" s="116">
        <v>41</v>
      </c>
      <c r="C13" s="83"/>
      <c r="D13" s="156">
        <v>630</v>
      </c>
      <c r="E13" s="283" t="s">
        <v>393</v>
      </c>
      <c r="F13" s="288">
        <v>8950</v>
      </c>
      <c r="H13" s="22"/>
    </row>
    <row r="14" spans="1:6" ht="12.75">
      <c r="A14" s="184">
        <v>7</v>
      </c>
      <c r="B14" s="116">
        <v>41</v>
      </c>
      <c r="C14" s="83"/>
      <c r="D14" s="156">
        <v>640</v>
      </c>
      <c r="E14" s="283" t="s">
        <v>408</v>
      </c>
      <c r="F14" s="305">
        <v>300</v>
      </c>
    </row>
    <row r="15" spans="1:6" ht="15">
      <c r="A15" s="184">
        <v>8</v>
      </c>
      <c r="B15" s="116">
        <v>111</v>
      </c>
      <c r="C15" s="83"/>
      <c r="D15" s="155">
        <v>630</v>
      </c>
      <c r="E15" s="282" t="s">
        <v>393</v>
      </c>
      <c r="F15" s="334">
        <v>1350</v>
      </c>
    </row>
    <row r="16" spans="1:6" ht="15">
      <c r="A16" s="184">
        <v>9</v>
      </c>
      <c r="B16" s="116">
        <v>111</v>
      </c>
      <c r="C16" s="83"/>
      <c r="D16" s="155">
        <v>640</v>
      </c>
      <c r="E16" s="282" t="s">
        <v>408</v>
      </c>
      <c r="F16" s="334">
        <v>100</v>
      </c>
    </row>
    <row r="17" spans="1:6" ht="12.75">
      <c r="A17" s="184">
        <v>10</v>
      </c>
      <c r="B17" s="113"/>
      <c r="C17" s="83"/>
      <c r="D17" s="525" t="s">
        <v>139</v>
      </c>
      <c r="E17" s="526"/>
      <c r="F17" s="335">
        <f>SUM(F18:F24)</f>
        <v>212700</v>
      </c>
    </row>
    <row r="18" spans="1:6" ht="12.75">
      <c r="A18" s="184">
        <v>11</v>
      </c>
      <c r="B18" s="116">
        <v>41</v>
      </c>
      <c r="C18" s="83"/>
      <c r="D18" s="156">
        <v>610</v>
      </c>
      <c r="E18" s="283" t="s">
        <v>410</v>
      </c>
      <c r="F18" s="288">
        <v>147500</v>
      </c>
    </row>
    <row r="19" spans="1:6" ht="12.75">
      <c r="A19" s="184">
        <v>12</v>
      </c>
      <c r="B19" s="116">
        <v>41</v>
      </c>
      <c r="C19" s="83"/>
      <c r="D19" s="156">
        <v>620</v>
      </c>
      <c r="E19" s="283" t="s">
        <v>72</v>
      </c>
      <c r="F19" s="288">
        <v>51500</v>
      </c>
    </row>
    <row r="20" spans="1:6" ht="12.75">
      <c r="A20" s="184">
        <v>13</v>
      </c>
      <c r="B20" s="116">
        <v>41</v>
      </c>
      <c r="C20" s="83"/>
      <c r="D20" s="156">
        <v>630</v>
      </c>
      <c r="E20" s="283" t="s">
        <v>393</v>
      </c>
      <c r="F20" s="288">
        <v>9000</v>
      </c>
    </row>
    <row r="21" spans="1:6" ht="12.75">
      <c r="A21" s="184">
        <v>14</v>
      </c>
      <c r="B21" s="116">
        <v>41</v>
      </c>
      <c r="C21" s="83"/>
      <c r="D21" s="156">
        <v>640</v>
      </c>
      <c r="E21" s="283" t="s">
        <v>408</v>
      </c>
      <c r="F21" s="289">
        <v>500</v>
      </c>
    </row>
    <row r="22" spans="1:6" ht="12.75">
      <c r="A22" s="184">
        <v>15</v>
      </c>
      <c r="B22" s="116">
        <v>111</v>
      </c>
      <c r="C22" s="83"/>
      <c r="D22" s="156">
        <v>610</v>
      </c>
      <c r="E22" s="283" t="s">
        <v>365</v>
      </c>
      <c r="F22" s="289"/>
    </row>
    <row r="23" spans="1:8" ht="12.75">
      <c r="A23" s="184">
        <v>16</v>
      </c>
      <c r="B23" s="116">
        <v>111</v>
      </c>
      <c r="C23" s="83"/>
      <c r="D23" s="155">
        <v>630</v>
      </c>
      <c r="E23" s="282" t="s">
        <v>393</v>
      </c>
      <c r="F23" s="289">
        <v>3000</v>
      </c>
      <c r="H23" s="22"/>
    </row>
    <row r="24" spans="1:6" ht="12.75">
      <c r="A24" s="184">
        <v>17</v>
      </c>
      <c r="B24" s="116">
        <v>111</v>
      </c>
      <c r="C24" s="83"/>
      <c r="D24" s="155">
        <v>640</v>
      </c>
      <c r="E24" s="282" t="s">
        <v>408</v>
      </c>
      <c r="F24" s="289">
        <v>1200</v>
      </c>
    </row>
    <row r="25" spans="1:6" ht="12.75">
      <c r="A25" s="184">
        <v>18</v>
      </c>
      <c r="B25" s="113"/>
      <c r="C25" s="83"/>
      <c r="D25" s="525" t="s">
        <v>140</v>
      </c>
      <c r="E25" s="526"/>
      <c r="F25" s="335">
        <f>SUM(F26:F32)</f>
        <v>168800</v>
      </c>
    </row>
    <row r="26" spans="1:6" ht="12.75">
      <c r="A26" s="184">
        <v>19</v>
      </c>
      <c r="B26" s="116">
        <v>41</v>
      </c>
      <c r="C26" s="83"/>
      <c r="D26" s="156">
        <v>610</v>
      </c>
      <c r="E26" s="283" t="s">
        <v>410</v>
      </c>
      <c r="F26" s="288">
        <v>99400</v>
      </c>
    </row>
    <row r="27" spans="1:6" ht="12.75">
      <c r="A27" s="184">
        <v>20</v>
      </c>
      <c r="B27" s="116">
        <v>41</v>
      </c>
      <c r="C27" s="83"/>
      <c r="D27" s="156">
        <v>620</v>
      </c>
      <c r="E27" s="283" t="s">
        <v>72</v>
      </c>
      <c r="F27" s="288">
        <v>34700</v>
      </c>
    </row>
    <row r="28" spans="1:6" ht="12.75">
      <c r="A28" s="184">
        <v>21</v>
      </c>
      <c r="B28" s="116">
        <v>41</v>
      </c>
      <c r="C28" s="83"/>
      <c r="D28" s="156">
        <v>630</v>
      </c>
      <c r="E28" s="283" t="s">
        <v>393</v>
      </c>
      <c r="F28" s="288">
        <v>32600</v>
      </c>
    </row>
    <row r="29" spans="1:6" ht="12.75">
      <c r="A29" s="184">
        <v>22</v>
      </c>
      <c r="B29" s="116">
        <v>41</v>
      </c>
      <c r="C29" s="83"/>
      <c r="D29" s="156">
        <v>640</v>
      </c>
      <c r="E29" s="283" t="s">
        <v>408</v>
      </c>
      <c r="F29" s="289">
        <v>700</v>
      </c>
    </row>
    <row r="30" spans="1:6" ht="12.75">
      <c r="A30" s="184">
        <v>23</v>
      </c>
      <c r="B30" s="116">
        <v>111</v>
      </c>
      <c r="C30" s="83"/>
      <c r="D30" s="156">
        <v>610</v>
      </c>
      <c r="E30" s="283" t="s">
        <v>365</v>
      </c>
      <c r="F30" s="289"/>
    </row>
    <row r="31" spans="1:6" ht="12.75">
      <c r="A31" s="184">
        <v>24</v>
      </c>
      <c r="B31" s="116">
        <v>111</v>
      </c>
      <c r="C31" s="83"/>
      <c r="D31" s="155">
        <v>630</v>
      </c>
      <c r="E31" s="282" t="s">
        <v>393</v>
      </c>
      <c r="F31" s="289">
        <v>1000</v>
      </c>
    </row>
    <row r="32" spans="1:6" ht="12.75">
      <c r="A32" s="184">
        <v>25</v>
      </c>
      <c r="B32" s="116">
        <v>111</v>
      </c>
      <c r="C32" s="83"/>
      <c r="D32" s="155">
        <v>640</v>
      </c>
      <c r="E32" s="282" t="s">
        <v>408</v>
      </c>
      <c r="F32" s="289">
        <v>400</v>
      </c>
    </row>
    <row r="33" spans="1:6" s="35" customFormat="1" ht="12.75">
      <c r="A33" s="184">
        <v>26</v>
      </c>
      <c r="B33" s="117"/>
      <c r="C33" s="83"/>
      <c r="D33" s="525" t="s">
        <v>337</v>
      </c>
      <c r="E33" s="526"/>
      <c r="F33" s="335">
        <f>SUM(F34:F34)</f>
        <v>33000</v>
      </c>
    </row>
    <row r="34" spans="1:6" s="35" customFormat="1" ht="12.75">
      <c r="A34" s="184">
        <v>27</v>
      </c>
      <c r="B34" s="117">
        <v>41</v>
      </c>
      <c r="C34" s="99"/>
      <c r="D34" s="111">
        <v>630</v>
      </c>
      <c r="E34" s="283" t="s">
        <v>393</v>
      </c>
      <c r="F34" s="289">
        <v>33000</v>
      </c>
    </row>
    <row r="35" spans="1:6" ht="12.75">
      <c r="A35" s="184">
        <v>29</v>
      </c>
      <c r="B35" s="113"/>
      <c r="C35" s="242"/>
      <c r="D35" s="525" t="s">
        <v>141</v>
      </c>
      <c r="E35" s="526"/>
      <c r="F35" s="335">
        <f>SUM(F36:F40)</f>
        <v>117800</v>
      </c>
    </row>
    <row r="36" spans="1:6" ht="12.75">
      <c r="A36" s="184">
        <v>30</v>
      </c>
      <c r="B36" s="116">
        <v>41</v>
      </c>
      <c r="C36" s="83"/>
      <c r="D36" s="200">
        <v>610</v>
      </c>
      <c r="E36" s="283" t="s">
        <v>410</v>
      </c>
      <c r="F36" s="288">
        <v>48600</v>
      </c>
    </row>
    <row r="37" spans="1:6" ht="12.75">
      <c r="A37" s="184">
        <v>31</v>
      </c>
      <c r="B37" s="116">
        <v>41</v>
      </c>
      <c r="C37" s="83"/>
      <c r="D37" s="200">
        <v>620</v>
      </c>
      <c r="E37" s="283" t="s">
        <v>72</v>
      </c>
      <c r="F37" s="289">
        <v>17000</v>
      </c>
    </row>
    <row r="38" spans="1:8" ht="12.75">
      <c r="A38" s="184">
        <v>32</v>
      </c>
      <c r="B38" s="116">
        <v>41</v>
      </c>
      <c r="C38" s="83"/>
      <c r="D38" s="200">
        <v>630</v>
      </c>
      <c r="E38" s="283" t="s">
        <v>393</v>
      </c>
      <c r="F38" s="288">
        <v>11900</v>
      </c>
      <c r="H38" s="22"/>
    </row>
    <row r="39" spans="1:6" ht="12.75">
      <c r="A39" s="184">
        <v>33</v>
      </c>
      <c r="B39" s="116">
        <v>41</v>
      </c>
      <c r="C39" s="99"/>
      <c r="D39" s="200">
        <v>640</v>
      </c>
      <c r="E39" s="283" t="s">
        <v>408</v>
      </c>
      <c r="F39" s="289">
        <v>300</v>
      </c>
    </row>
    <row r="40" spans="1:6" ht="12.75">
      <c r="A40" s="184">
        <v>34</v>
      </c>
      <c r="B40" s="116">
        <v>71</v>
      </c>
      <c r="C40" s="99"/>
      <c r="D40" s="201">
        <v>630</v>
      </c>
      <c r="E40" s="282" t="s">
        <v>409</v>
      </c>
      <c r="F40" s="289">
        <v>40000</v>
      </c>
    </row>
    <row r="41" spans="1:6" ht="12.75">
      <c r="A41" s="184">
        <v>35</v>
      </c>
      <c r="B41" s="115"/>
      <c r="C41" s="138" t="s">
        <v>144</v>
      </c>
      <c r="D41" s="519" t="s">
        <v>145</v>
      </c>
      <c r="E41" s="520"/>
      <c r="F41" s="333">
        <f>SUM(F42:F45)</f>
        <v>18100</v>
      </c>
    </row>
    <row r="42" spans="1:6" ht="12.75">
      <c r="A42" s="184">
        <v>37</v>
      </c>
      <c r="B42" s="116">
        <v>111</v>
      </c>
      <c r="C42" s="83"/>
      <c r="D42" s="156">
        <v>610</v>
      </c>
      <c r="E42" s="283" t="s">
        <v>410</v>
      </c>
      <c r="F42" s="289">
        <v>13000</v>
      </c>
    </row>
    <row r="43" spans="1:8" ht="12.75">
      <c r="A43" s="184">
        <v>38</v>
      </c>
      <c r="B43" s="116">
        <v>111</v>
      </c>
      <c r="C43" s="83"/>
      <c r="D43" s="156">
        <v>620</v>
      </c>
      <c r="E43" s="283" t="s">
        <v>72</v>
      </c>
      <c r="F43" s="289">
        <v>4200</v>
      </c>
      <c r="H43" s="22"/>
    </row>
    <row r="44" spans="1:6" ht="12.75">
      <c r="A44" s="184">
        <v>39</v>
      </c>
      <c r="B44" s="116">
        <v>111</v>
      </c>
      <c r="C44" s="83"/>
      <c r="D44" s="156">
        <v>630</v>
      </c>
      <c r="E44" s="283" t="s">
        <v>393</v>
      </c>
      <c r="F44" s="289">
        <v>800</v>
      </c>
    </row>
    <row r="45" spans="1:6" ht="12.75">
      <c r="A45" s="184">
        <v>40</v>
      </c>
      <c r="B45" s="116">
        <v>111</v>
      </c>
      <c r="C45" s="83"/>
      <c r="D45" s="156">
        <v>640</v>
      </c>
      <c r="E45" s="283" t="s">
        <v>408</v>
      </c>
      <c r="F45" s="288">
        <v>100</v>
      </c>
    </row>
    <row r="46" spans="1:8" ht="12.75">
      <c r="A46" s="184">
        <v>41</v>
      </c>
      <c r="B46" s="113"/>
      <c r="C46" s="138" t="s">
        <v>142</v>
      </c>
      <c r="D46" s="519" t="s">
        <v>143</v>
      </c>
      <c r="E46" s="520"/>
      <c r="F46" s="333">
        <f>SUM(F47:F50)</f>
        <v>261952</v>
      </c>
      <c r="H46" s="22"/>
    </row>
    <row r="47" spans="1:6" ht="12.75">
      <c r="A47" s="184">
        <v>45</v>
      </c>
      <c r="B47" s="116"/>
      <c r="C47" s="83"/>
      <c r="D47" s="110">
        <v>610</v>
      </c>
      <c r="E47" s="327" t="s">
        <v>365</v>
      </c>
      <c r="F47" s="336">
        <v>176696</v>
      </c>
    </row>
    <row r="48" spans="1:6" ht="12.75">
      <c r="A48" s="184">
        <v>46</v>
      </c>
      <c r="B48" s="116"/>
      <c r="C48" s="83"/>
      <c r="D48" s="110">
        <v>620</v>
      </c>
      <c r="E48" s="327" t="s">
        <v>72</v>
      </c>
      <c r="F48" s="336">
        <v>61756</v>
      </c>
    </row>
    <row r="49" spans="1:6" ht="12.75">
      <c r="A49" s="184">
        <v>47</v>
      </c>
      <c r="B49" s="116"/>
      <c r="C49" s="83"/>
      <c r="D49" s="110">
        <v>630</v>
      </c>
      <c r="E49" s="327" t="s">
        <v>393</v>
      </c>
      <c r="F49" s="336">
        <v>22800</v>
      </c>
    </row>
    <row r="50" spans="1:6" ht="12.75">
      <c r="A50" s="184">
        <v>48</v>
      </c>
      <c r="B50" s="116"/>
      <c r="C50" s="83"/>
      <c r="D50" s="110">
        <v>640</v>
      </c>
      <c r="E50" s="327" t="s">
        <v>394</v>
      </c>
      <c r="F50" s="336">
        <v>700</v>
      </c>
    </row>
    <row r="51" spans="1:10" ht="12.75">
      <c r="A51" s="184">
        <v>53</v>
      </c>
      <c r="B51" s="113"/>
      <c r="C51" s="138" t="s">
        <v>146</v>
      </c>
      <c r="D51" s="519" t="s">
        <v>147</v>
      </c>
      <c r="E51" s="520"/>
      <c r="F51" s="333">
        <f>F69+F87</f>
        <v>2296524</v>
      </c>
      <c r="I51" s="22"/>
      <c r="J51" s="22"/>
    </row>
    <row r="52" spans="1:8" ht="12.75">
      <c r="A52" s="184">
        <v>54</v>
      </c>
      <c r="B52" s="116">
        <v>111</v>
      </c>
      <c r="C52" s="83"/>
      <c r="D52" s="83"/>
      <c r="E52" s="328" t="s">
        <v>148</v>
      </c>
      <c r="F52" s="337">
        <f>SUM(F53:F57)</f>
        <v>1073809</v>
      </c>
      <c r="G52" s="22"/>
      <c r="H52" s="22"/>
    </row>
    <row r="53" spans="1:6" ht="12.75">
      <c r="A53" s="184">
        <v>55</v>
      </c>
      <c r="B53" s="116">
        <v>111</v>
      </c>
      <c r="C53" s="83"/>
      <c r="D53" s="110">
        <v>610</v>
      </c>
      <c r="E53" s="327" t="s">
        <v>365</v>
      </c>
      <c r="F53" s="336">
        <v>667352</v>
      </c>
    </row>
    <row r="54" spans="1:6" ht="12.75">
      <c r="A54" s="184">
        <v>56</v>
      </c>
      <c r="B54" s="116">
        <v>111</v>
      </c>
      <c r="C54" s="83"/>
      <c r="D54" s="110">
        <v>620</v>
      </c>
      <c r="E54" s="327" t="s">
        <v>72</v>
      </c>
      <c r="F54" s="336">
        <v>240057</v>
      </c>
    </row>
    <row r="55" spans="1:6" ht="12.75">
      <c r="A55" s="184">
        <v>57</v>
      </c>
      <c r="B55" s="116">
        <v>111</v>
      </c>
      <c r="C55" s="83"/>
      <c r="D55" s="110">
        <v>630</v>
      </c>
      <c r="E55" s="327" t="s">
        <v>393</v>
      </c>
      <c r="F55" s="336">
        <v>122400</v>
      </c>
    </row>
    <row r="56" spans="1:6" ht="12.75">
      <c r="A56" s="184">
        <v>58</v>
      </c>
      <c r="B56" s="116">
        <v>111</v>
      </c>
      <c r="C56" s="83"/>
      <c r="D56" s="110">
        <v>640</v>
      </c>
      <c r="E56" s="327" t="s">
        <v>394</v>
      </c>
      <c r="F56" s="336">
        <v>4500</v>
      </c>
    </row>
    <row r="57" spans="1:6" ht="12.75">
      <c r="A57" s="184">
        <v>59</v>
      </c>
      <c r="B57" s="116">
        <v>111</v>
      </c>
      <c r="C57" s="83"/>
      <c r="D57" s="110">
        <v>640</v>
      </c>
      <c r="E57" s="327" t="s">
        <v>395</v>
      </c>
      <c r="F57" s="336">
        <v>39500</v>
      </c>
    </row>
    <row r="58" spans="1:6" ht="12.75" customHeight="1">
      <c r="A58" s="184">
        <v>60</v>
      </c>
      <c r="B58" s="116">
        <v>41</v>
      </c>
      <c r="C58" s="83"/>
      <c r="D58" s="83"/>
      <c r="E58" s="328" t="s">
        <v>150</v>
      </c>
      <c r="F58" s="337">
        <f>SUM(F59:F62)</f>
        <v>119560</v>
      </c>
    </row>
    <row r="59" spans="1:6" ht="12.75" customHeight="1">
      <c r="A59" s="184">
        <v>61</v>
      </c>
      <c r="B59" s="116">
        <v>41</v>
      </c>
      <c r="C59" s="83"/>
      <c r="D59" s="110">
        <v>610</v>
      </c>
      <c r="E59" s="327" t="s">
        <v>365</v>
      </c>
      <c r="F59" s="336">
        <v>78109</v>
      </c>
    </row>
    <row r="60" spans="1:6" ht="12.75" customHeight="1">
      <c r="A60" s="184">
        <v>62</v>
      </c>
      <c r="B60" s="116">
        <v>41</v>
      </c>
      <c r="C60" s="83"/>
      <c r="D60" s="110">
        <v>620</v>
      </c>
      <c r="E60" s="327" t="s">
        <v>72</v>
      </c>
      <c r="F60" s="336">
        <v>28119</v>
      </c>
    </row>
    <row r="61" spans="1:6" ht="12.75" customHeight="1">
      <c r="A61" s="184">
        <v>63</v>
      </c>
      <c r="B61" s="116">
        <v>41</v>
      </c>
      <c r="C61" s="83"/>
      <c r="D61" s="110">
        <v>630</v>
      </c>
      <c r="E61" s="327" t="s">
        <v>393</v>
      </c>
      <c r="F61" s="336">
        <v>12052</v>
      </c>
    </row>
    <row r="62" spans="1:6" ht="12.75" customHeight="1">
      <c r="A62" s="184">
        <v>64</v>
      </c>
      <c r="B62" s="116">
        <v>41</v>
      </c>
      <c r="C62" s="83"/>
      <c r="D62" s="110">
        <v>640</v>
      </c>
      <c r="E62" s="327" t="s">
        <v>394</v>
      </c>
      <c r="F62" s="336">
        <v>1280</v>
      </c>
    </row>
    <row r="63" spans="1:6" ht="12.75">
      <c r="A63" s="184">
        <v>65</v>
      </c>
      <c r="B63" s="116">
        <v>41</v>
      </c>
      <c r="C63" s="83"/>
      <c r="D63" s="83"/>
      <c r="E63" s="328" t="s">
        <v>152</v>
      </c>
      <c r="F63" s="337">
        <f>SUM(F64:F67)</f>
        <v>269500</v>
      </c>
    </row>
    <row r="64" spans="1:6" ht="12.75">
      <c r="A64" s="184">
        <v>66</v>
      </c>
      <c r="B64" s="116">
        <v>41</v>
      </c>
      <c r="C64" s="83"/>
      <c r="D64" s="110">
        <v>610</v>
      </c>
      <c r="E64" s="327" t="s">
        <v>365</v>
      </c>
      <c r="F64" s="336">
        <v>66668</v>
      </c>
    </row>
    <row r="65" spans="1:6" ht="12.75">
      <c r="A65" s="184">
        <v>67</v>
      </c>
      <c r="B65" s="116">
        <v>41</v>
      </c>
      <c r="C65" s="83"/>
      <c r="D65" s="110">
        <v>620</v>
      </c>
      <c r="E65" s="327" t="s">
        <v>72</v>
      </c>
      <c r="F65" s="336">
        <v>24000</v>
      </c>
    </row>
    <row r="66" spans="1:6" ht="12.75">
      <c r="A66" s="184">
        <v>68</v>
      </c>
      <c r="B66" s="116">
        <v>41</v>
      </c>
      <c r="C66" s="83"/>
      <c r="D66" s="110">
        <v>630</v>
      </c>
      <c r="E66" s="327" t="s">
        <v>393</v>
      </c>
      <c r="F66" s="336">
        <v>176832</v>
      </c>
    </row>
    <row r="67" spans="1:6" ht="12.75">
      <c r="A67" s="184">
        <v>69</v>
      </c>
      <c r="B67" s="116">
        <v>41</v>
      </c>
      <c r="C67" s="83"/>
      <c r="D67" s="110">
        <v>640</v>
      </c>
      <c r="E67" s="327" t="s">
        <v>394</v>
      </c>
      <c r="F67" s="336">
        <v>2000</v>
      </c>
    </row>
    <row r="68" spans="1:6" ht="12.75">
      <c r="A68" s="184">
        <v>70</v>
      </c>
      <c r="B68" s="150"/>
      <c r="C68" s="141"/>
      <c r="D68" s="141"/>
      <c r="E68" s="328" t="s">
        <v>339</v>
      </c>
      <c r="F68" s="337"/>
    </row>
    <row r="69" spans="1:6" s="38" customFormat="1" ht="12.75">
      <c r="A69" s="184">
        <v>71</v>
      </c>
      <c r="B69" s="227"/>
      <c r="C69" s="228"/>
      <c r="D69" s="228"/>
      <c r="E69" s="329"/>
      <c r="F69" s="338">
        <f>F52+F58+F63+F68</f>
        <v>1462869</v>
      </c>
    </row>
    <row r="70" spans="1:6" ht="12.75">
      <c r="A70" s="184">
        <v>72</v>
      </c>
      <c r="B70" s="116">
        <v>111</v>
      </c>
      <c r="C70" s="83"/>
      <c r="D70" s="83"/>
      <c r="E70" s="328" t="s">
        <v>149</v>
      </c>
      <c r="F70" s="337">
        <f>SUM(F71:F75)</f>
        <v>613760</v>
      </c>
    </row>
    <row r="71" spans="1:6" ht="12.75">
      <c r="A71" s="184">
        <v>73</v>
      </c>
      <c r="B71" s="116">
        <v>111</v>
      </c>
      <c r="C71" s="83"/>
      <c r="D71" s="110">
        <v>610</v>
      </c>
      <c r="E71" s="327" t="s">
        <v>365</v>
      </c>
      <c r="F71" s="336">
        <v>387000</v>
      </c>
    </row>
    <row r="72" spans="1:6" ht="12.75">
      <c r="A72" s="184">
        <v>74</v>
      </c>
      <c r="B72" s="116">
        <v>111</v>
      </c>
      <c r="C72" s="83"/>
      <c r="D72" s="110">
        <v>620</v>
      </c>
      <c r="E72" s="327" t="s">
        <v>72</v>
      </c>
      <c r="F72" s="336">
        <v>134760</v>
      </c>
    </row>
    <row r="73" spans="1:6" ht="12.75">
      <c r="A73" s="184">
        <v>75</v>
      </c>
      <c r="B73" s="116">
        <v>111</v>
      </c>
      <c r="C73" s="83"/>
      <c r="D73" s="110">
        <v>630</v>
      </c>
      <c r="E73" s="327" t="s">
        <v>393</v>
      </c>
      <c r="F73" s="336">
        <v>84000</v>
      </c>
    </row>
    <row r="74" spans="1:6" ht="12.75">
      <c r="A74" s="184">
        <v>76</v>
      </c>
      <c r="B74" s="116">
        <v>111</v>
      </c>
      <c r="C74" s="83"/>
      <c r="D74" s="110">
        <v>640</v>
      </c>
      <c r="E74" s="327" t="s">
        <v>394</v>
      </c>
      <c r="F74" s="336">
        <v>3600</v>
      </c>
    </row>
    <row r="75" spans="1:6" ht="12.75">
      <c r="A75" s="184">
        <v>77</v>
      </c>
      <c r="B75" s="116">
        <v>111</v>
      </c>
      <c r="C75" s="83"/>
      <c r="D75" s="110">
        <v>640</v>
      </c>
      <c r="E75" s="327" t="s">
        <v>395</v>
      </c>
      <c r="F75" s="336">
        <v>4400</v>
      </c>
    </row>
    <row r="76" spans="1:6" ht="12.75">
      <c r="A76" s="184">
        <v>78</v>
      </c>
      <c r="B76" s="116">
        <v>41</v>
      </c>
      <c r="C76" s="83"/>
      <c r="D76" s="99"/>
      <c r="E76" s="328" t="s">
        <v>151</v>
      </c>
      <c r="F76" s="337">
        <f>SUM(F77:F80)</f>
        <v>64950</v>
      </c>
    </row>
    <row r="77" spans="1:6" ht="12.75">
      <c r="A77" s="184">
        <v>79</v>
      </c>
      <c r="B77" s="116">
        <v>41</v>
      </c>
      <c r="C77" s="83"/>
      <c r="D77" s="110">
        <v>610</v>
      </c>
      <c r="E77" s="327" t="s">
        <v>365</v>
      </c>
      <c r="F77" s="336">
        <v>37595</v>
      </c>
    </row>
    <row r="78" spans="1:6" ht="12.75">
      <c r="A78" s="184">
        <v>80</v>
      </c>
      <c r="B78" s="116">
        <v>41</v>
      </c>
      <c r="C78" s="83"/>
      <c r="D78" s="110">
        <v>620</v>
      </c>
      <c r="E78" s="327" t="s">
        <v>72</v>
      </c>
      <c r="F78" s="336">
        <v>13165</v>
      </c>
    </row>
    <row r="79" spans="1:6" ht="12.75">
      <c r="A79" s="184">
        <v>81</v>
      </c>
      <c r="B79" s="116">
        <v>41</v>
      </c>
      <c r="C79" s="83"/>
      <c r="D79" s="110">
        <v>630</v>
      </c>
      <c r="E79" s="327" t="s">
        <v>393</v>
      </c>
      <c r="F79" s="336">
        <v>11740</v>
      </c>
    </row>
    <row r="80" spans="1:6" ht="12.75">
      <c r="A80" s="184">
        <v>82</v>
      </c>
      <c r="B80" s="116">
        <v>41</v>
      </c>
      <c r="C80" s="83"/>
      <c r="D80" s="110">
        <v>640</v>
      </c>
      <c r="E80" s="327" t="s">
        <v>394</v>
      </c>
      <c r="F80" s="336">
        <v>2450</v>
      </c>
    </row>
    <row r="81" spans="1:6" ht="12.75">
      <c r="A81" s="184">
        <v>83</v>
      </c>
      <c r="B81" s="116">
        <v>41</v>
      </c>
      <c r="C81" s="83"/>
      <c r="D81" s="83"/>
      <c r="E81" s="328" t="s">
        <v>153</v>
      </c>
      <c r="F81" s="337">
        <f>SUM(F82:F85)</f>
        <v>154945</v>
      </c>
    </row>
    <row r="82" spans="1:6" ht="12.75">
      <c r="A82" s="184">
        <v>84</v>
      </c>
      <c r="B82" s="116">
        <v>41</v>
      </c>
      <c r="C82" s="83"/>
      <c r="D82" s="110">
        <v>610</v>
      </c>
      <c r="E82" s="327" t="s">
        <v>365</v>
      </c>
      <c r="F82" s="336">
        <v>51500</v>
      </c>
    </row>
    <row r="83" spans="1:6" ht="12.75">
      <c r="A83" s="184">
        <v>85</v>
      </c>
      <c r="B83" s="116">
        <v>41</v>
      </c>
      <c r="C83" s="83"/>
      <c r="D83" s="110">
        <v>620</v>
      </c>
      <c r="E83" s="327" t="s">
        <v>72</v>
      </c>
      <c r="F83" s="336">
        <v>17922</v>
      </c>
    </row>
    <row r="84" spans="1:6" ht="12.75">
      <c r="A84" s="184">
        <v>86</v>
      </c>
      <c r="B84" s="116">
        <v>41</v>
      </c>
      <c r="C84" s="83"/>
      <c r="D84" s="110">
        <v>630</v>
      </c>
      <c r="E84" s="327" t="s">
        <v>393</v>
      </c>
      <c r="F84" s="336">
        <v>84320</v>
      </c>
    </row>
    <row r="85" spans="1:6" ht="12.75">
      <c r="A85" s="184">
        <v>87</v>
      </c>
      <c r="B85" s="116">
        <v>41</v>
      </c>
      <c r="C85" s="83"/>
      <c r="D85" s="110">
        <v>640</v>
      </c>
      <c r="E85" s="327" t="s">
        <v>394</v>
      </c>
      <c r="F85" s="336">
        <v>1203</v>
      </c>
    </row>
    <row r="86" spans="1:6" ht="12.75">
      <c r="A86" s="184">
        <v>88</v>
      </c>
      <c r="B86" s="116">
        <v>41</v>
      </c>
      <c r="C86" s="83"/>
      <c r="D86" s="83"/>
      <c r="E86" s="328" t="s">
        <v>339</v>
      </c>
      <c r="F86" s="337"/>
    </row>
    <row r="87" spans="1:6" ht="13.5" thickBot="1">
      <c r="A87" s="185">
        <v>89</v>
      </c>
      <c r="B87" s="142"/>
      <c r="C87" s="143"/>
      <c r="D87" s="143"/>
      <c r="E87" s="330"/>
      <c r="F87" s="339">
        <f>F86+F81+F76+F70</f>
        <v>833655</v>
      </c>
    </row>
    <row r="88" ht="12.75">
      <c r="A88" s="162"/>
    </row>
    <row r="89" ht="12.75">
      <c r="F89" s="38"/>
    </row>
    <row r="90" spans="1:6" ht="20.25">
      <c r="A90" s="501" t="s">
        <v>154</v>
      </c>
      <c r="B90" s="501"/>
      <c r="C90" s="501"/>
      <c r="D90" s="501"/>
      <c r="E90" s="501"/>
      <c r="F90" s="501"/>
    </row>
    <row r="91" spans="1:6" ht="13.5" thickBot="1">
      <c r="A91" s="24"/>
      <c r="B91" s="24"/>
      <c r="C91" s="24"/>
      <c r="D91" s="24"/>
      <c r="E91" s="24"/>
      <c r="F91" s="39"/>
    </row>
    <row r="92" spans="1:6" ht="12.75" customHeight="1" thickBot="1">
      <c r="A92" s="530"/>
      <c r="B92" s="527" t="s">
        <v>65</v>
      </c>
      <c r="C92" s="495"/>
      <c r="D92" s="498" t="s">
        <v>66</v>
      </c>
      <c r="E92" s="498"/>
      <c r="F92" s="627" t="s">
        <v>479</v>
      </c>
    </row>
    <row r="93" spans="1:6" ht="13.5" thickBot="1">
      <c r="A93" s="531"/>
      <c r="B93" s="503"/>
      <c r="C93" s="497"/>
      <c r="D93" s="499"/>
      <c r="E93" s="499"/>
      <c r="F93" s="628"/>
    </row>
    <row r="94" spans="1:6" ht="12.75" customHeight="1" thickBot="1">
      <c r="A94" s="531"/>
      <c r="B94" s="503"/>
      <c r="C94" s="497"/>
      <c r="D94" s="499"/>
      <c r="E94" s="499"/>
      <c r="F94" s="527">
        <v>2020</v>
      </c>
    </row>
    <row r="95" spans="1:6" ht="23.25" customHeight="1" thickBot="1">
      <c r="A95" s="532"/>
      <c r="B95" s="528"/>
      <c r="C95" s="533"/>
      <c r="D95" s="529"/>
      <c r="E95" s="529"/>
      <c r="F95" s="528"/>
    </row>
    <row r="96" spans="1:6" ht="13.5" thickBot="1">
      <c r="A96" s="340"/>
      <c r="B96" s="521" t="s">
        <v>135</v>
      </c>
      <c r="C96" s="522"/>
      <c r="D96" s="522"/>
      <c r="E96" s="523"/>
      <c r="F96" s="331">
        <f>F97</f>
        <v>647303.1699999999</v>
      </c>
    </row>
    <row r="97" spans="1:6" ht="12.75">
      <c r="A97" s="183">
        <v>1</v>
      </c>
      <c r="B97" s="139" t="s">
        <v>73</v>
      </c>
      <c r="C97" s="524" t="s">
        <v>74</v>
      </c>
      <c r="D97" s="524"/>
      <c r="E97" s="524"/>
      <c r="F97" s="332">
        <f>F98+F103</f>
        <v>647303.1699999999</v>
      </c>
    </row>
    <row r="98" spans="1:6" ht="12.75">
      <c r="A98" s="133">
        <v>2</v>
      </c>
      <c r="B98" s="83"/>
      <c r="C98" s="138" t="s">
        <v>136</v>
      </c>
      <c r="D98" s="519" t="s">
        <v>137</v>
      </c>
      <c r="E98" s="520"/>
      <c r="F98" s="333">
        <f>F99</f>
        <v>344129.16000000003</v>
      </c>
    </row>
    <row r="99" spans="1:6" ht="12.75">
      <c r="A99" s="133">
        <v>3</v>
      </c>
      <c r="B99" s="99"/>
      <c r="C99" s="98"/>
      <c r="D99" s="478" t="s">
        <v>155</v>
      </c>
      <c r="E99" s="473"/>
      <c r="F99" s="290">
        <f>SUM(F100:F102)</f>
        <v>344129.16000000003</v>
      </c>
    </row>
    <row r="100" spans="1:6" ht="12.75">
      <c r="A100" s="133">
        <v>5</v>
      </c>
      <c r="B100" s="111">
        <v>41</v>
      </c>
      <c r="C100" s="99"/>
      <c r="D100" s="111"/>
      <c r="E100" s="282" t="s">
        <v>442</v>
      </c>
      <c r="F100" s="289">
        <v>153464.16</v>
      </c>
    </row>
    <row r="101" spans="1:6" ht="12.75">
      <c r="A101" s="133">
        <v>6</v>
      </c>
      <c r="B101" s="111" t="s">
        <v>429</v>
      </c>
      <c r="C101" s="99"/>
      <c r="D101" s="111"/>
      <c r="E101" s="282" t="s">
        <v>442</v>
      </c>
      <c r="F101" s="289">
        <v>170595</v>
      </c>
    </row>
    <row r="102" spans="1:9" ht="12.75">
      <c r="A102" s="133">
        <v>7</v>
      </c>
      <c r="B102" s="111" t="s">
        <v>430</v>
      </c>
      <c r="C102" s="99"/>
      <c r="D102" s="111"/>
      <c r="E102" s="282" t="s">
        <v>442</v>
      </c>
      <c r="F102" s="289">
        <v>20070</v>
      </c>
      <c r="I102" s="22"/>
    </row>
    <row r="103" spans="1:6" ht="12.75">
      <c r="A103" s="133">
        <v>8</v>
      </c>
      <c r="B103" s="83"/>
      <c r="C103" s="138" t="s">
        <v>146</v>
      </c>
      <c r="D103" s="519" t="s">
        <v>374</v>
      </c>
      <c r="E103" s="520"/>
      <c r="F103" s="333">
        <f>F104</f>
        <v>303174.00999999995</v>
      </c>
    </row>
    <row r="104" spans="1:6" ht="12.75">
      <c r="A104" s="133">
        <v>9</v>
      </c>
      <c r="B104" s="323"/>
      <c r="C104" s="98"/>
      <c r="D104" s="478" t="s">
        <v>155</v>
      </c>
      <c r="E104" s="473"/>
      <c r="F104" s="290">
        <f>SUM(F105:F113)</f>
        <v>303174.00999999995</v>
      </c>
    </row>
    <row r="105" spans="1:6" ht="12.75">
      <c r="A105" s="133">
        <v>10</v>
      </c>
      <c r="B105" s="229">
        <v>41</v>
      </c>
      <c r="C105" s="98"/>
      <c r="D105" s="111">
        <v>717</v>
      </c>
      <c r="E105" s="282" t="s">
        <v>473</v>
      </c>
      <c r="F105" s="289">
        <v>10796.05</v>
      </c>
    </row>
    <row r="106" spans="1:6" ht="12.75">
      <c r="A106" s="133">
        <v>11</v>
      </c>
      <c r="B106" s="229">
        <v>43</v>
      </c>
      <c r="C106" s="98"/>
      <c r="D106" s="111">
        <v>717</v>
      </c>
      <c r="E106" s="282" t="s">
        <v>243</v>
      </c>
      <c r="F106" s="289"/>
    </row>
    <row r="107" spans="1:6" ht="12.75">
      <c r="A107" s="133">
        <v>12</v>
      </c>
      <c r="B107" s="229">
        <v>43</v>
      </c>
      <c r="C107" s="98"/>
      <c r="D107" s="111">
        <v>718</v>
      </c>
      <c r="E107" s="282" t="s">
        <v>416</v>
      </c>
      <c r="F107" s="289"/>
    </row>
    <row r="108" spans="1:12" ht="12.75">
      <c r="A108" s="133">
        <v>13</v>
      </c>
      <c r="B108" s="229">
        <v>46</v>
      </c>
      <c r="C108" s="98"/>
      <c r="D108" s="111">
        <v>718</v>
      </c>
      <c r="E108" s="282" t="s">
        <v>486</v>
      </c>
      <c r="F108" s="289"/>
      <c r="G108" s="22"/>
      <c r="H108" s="22"/>
      <c r="I108" s="22"/>
      <c r="J108" s="22"/>
      <c r="K108" s="22"/>
      <c r="L108" s="22"/>
    </row>
    <row r="109" spans="1:12" ht="12.75">
      <c r="A109" s="133">
        <v>14</v>
      </c>
      <c r="B109" s="229">
        <v>52</v>
      </c>
      <c r="C109" s="98"/>
      <c r="D109" s="111">
        <v>717</v>
      </c>
      <c r="E109" s="282" t="s">
        <v>478</v>
      </c>
      <c r="F109" s="289">
        <v>125500</v>
      </c>
      <c r="G109" s="22"/>
      <c r="H109" s="22"/>
      <c r="I109" s="22"/>
      <c r="J109" s="22"/>
      <c r="K109" s="22"/>
      <c r="L109" s="22"/>
    </row>
    <row r="110" spans="1:6" ht="12.75">
      <c r="A110" s="133">
        <v>15</v>
      </c>
      <c r="B110" s="229" t="s">
        <v>429</v>
      </c>
      <c r="C110" s="98"/>
      <c r="D110" s="111">
        <v>717</v>
      </c>
      <c r="E110" s="282" t="s">
        <v>472</v>
      </c>
      <c r="F110" s="289">
        <v>122979.68</v>
      </c>
    </row>
    <row r="111" spans="1:6" ht="12.75">
      <c r="A111" s="133">
        <v>16</v>
      </c>
      <c r="B111" s="229" t="s">
        <v>430</v>
      </c>
      <c r="C111" s="98"/>
      <c r="D111" s="111">
        <v>717</v>
      </c>
      <c r="E111" s="282" t="s">
        <v>472</v>
      </c>
      <c r="F111" s="289">
        <v>30744.92</v>
      </c>
    </row>
    <row r="112" spans="1:6" ht="12.75">
      <c r="A112" s="133">
        <v>17</v>
      </c>
      <c r="B112" s="229">
        <v>46</v>
      </c>
      <c r="C112" s="98"/>
      <c r="D112" s="111">
        <v>717</v>
      </c>
      <c r="E112" s="282" t="s">
        <v>472</v>
      </c>
      <c r="F112" s="289"/>
    </row>
    <row r="113" spans="1:7" ht="13.5" thickBot="1">
      <c r="A113" s="134">
        <v>18</v>
      </c>
      <c r="B113" s="243">
        <v>41</v>
      </c>
      <c r="C113" s="148"/>
      <c r="D113" s="128">
        <v>717</v>
      </c>
      <c r="E113" s="310" t="s">
        <v>472</v>
      </c>
      <c r="F113" s="294">
        <v>13153.36</v>
      </c>
      <c r="G113" s="22"/>
    </row>
  </sheetData>
  <sheetProtection selectLockedCells="1" selectUnlockedCells="1"/>
  <mergeCells count="29">
    <mergeCell ref="F3:F4"/>
    <mergeCell ref="B7:E7"/>
    <mergeCell ref="C8:E8"/>
    <mergeCell ref="D9:E9"/>
    <mergeCell ref="D17:E17"/>
    <mergeCell ref="A1:F1"/>
    <mergeCell ref="A3:A6"/>
    <mergeCell ref="B3:C6"/>
    <mergeCell ref="D3:E6"/>
    <mergeCell ref="F5:F6"/>
    <mergeCell ref="D51:E51"/>
    <mergeCell ref="A90:F90"/>
    <mergeCell ref="A92:A95"/>
    <mergeCell ref="B92:C95"/>
    <mergeCell ref="D25:E25"/>
    <mergeCell ref="D33:E33"/>
    <mergeCell ref="D10:E10"/>
    <mergeCell ref="D35:E35"/>
    <mergeCell ref="F94:F95"/>
    <mergeCell ref="F92:F93"/>
    <mergeCell ref="D92:E95"/>
    <mergeCell ref="D46:E46"/>
    <mergeCell ref="D41:E41"/>
    <mergeCell ref="D103:E103"/>
    <mergeCell ref="D104:E104"/>
    <mergeCell ref="B96:E96"/>
    <mergeCell ref="C97:E97"/>
    <mergeCell ref="D98:E98"/>
    <mergeCell ref="D99:E99"/>
  </mergeCells>
  <printOptions horizontalCentered="1"/>
  <pageMargins left="0.2362204724409449" right="0.2362204724409449" top="0.15748031496062992" bottom="0.15748031496062992" header="0.5118110236220472" footer="0.5118110236220472"/>
  <pageSetup fitToHeight="3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6"/>
  <sheetViews>
    <sheetView zoomScale="115" zoomScaleNormal="115" zoomScalePageLayoutView="0" workbookViewId="0" topLeftCell="A19">
      <selection activeCell="H8" sqref="H8"/>
    </sheetView>
  </sheetViews>
  <sheetFormatPr defaultColWidth="11.57421875" defaultRowHeight="12.75"/>
  <cols>
    <col min="1" max="1" width="4.140625" style="0" customWidth="1"/>
    <col min="2" max="2" width="5.140625" style="0" customWidth="1"/>
    <col min="3" max="3" width="8.00390625" style="0" customWidth="1"/>
    <col min="4" max="4" width="7.00390625" style="0" customWidth="1"/>
    <col min="5" max="5" width="38.8515625" style="0" customWidth="1"/>
    <col min="6" max="6" width="11.00390625" style="38" customWidth="1"/>
  </cols>
  <sheetData>
    <row r="1" ht="12.75"/>
    <row r="2" spans="1:6" ht="21" thickBot="1">
      <c r="A2" s="501" t="s">
        <v>156</v>
      </c>
      <c r="B2" s="501"/>
      <c r="C2" s="501"/>
      <c r="D2" s="501"/>
      <c r="E2" s="501"/>
      <c r="F2" s="501"/>
    </row>
    <row r="3" spans="1:6" ht="12.75" customHeight="1" thickBot="1">
      <c r="A3" s="489"/>
      <c r="B3" s="480" t="s">
        <v>65</v>
      </c>
      <c r="C3" s="480"/>
      <c r="D3" s="493" t="s">
        <v>66</v>
      </c>
      <c r="E3" s="493"/>
      <c r="F3" s="629" t="s">
        <v>479</v>
      </c>
    </row>
    <row r="4" spans="1:6" ht="13.5" thickBot="1">
      <c r="A4" s="490"/>
      <c r="B4" s="491"/>
      <c r="C4" s="492"/>
      <c r="D4" s="494"/>
      <c r="E4" s="494"/>
      <c r="F4" s="630"/>
    </row>
    <row r="5" spans="1:6" ht="12.75" customHeight="1" thickBot="1">
      <c r="A5" s="490"/>
      <c r="B5" s="491"/>
      <c r="C5" s="492"/>
      <c r="D5" s="494"/>
      <c r="E5" s="494"/>
      <c r="F5" s="480">
        <v>2020</v>
      </c>
    </row>
    <row r="6" spans="1:6" ht="36.75" customHeight="1" thickBot="1">
      <c r="A6" s="490"/>
      <c r="B6" s="491"/>
      <c r="C6" s="492"/>
      <c r="D6" s="494"/>
      <c r="E6" s="494"/>
      <c r="F6" s="481"/>
    </row>
    <row r="7" spans="1:6" ht="22.5" customHeight="1">
      <c r="A7" s="132"/>
      <c r="B7" s="482" t="s">
        <v>157</v>
      </c>
      <c r="C7" s="482"/>
      <c r="D7" s="482"/>
      <c r="E7" s="483"/>
      <c r="F7" s="321">
        <f>F8+F25</f>
        <v>260170</v>
      </c>
    </row>
    <row r="8" spans="1:6" ht="12.75">
      <c r="A8" s="127">
        <v>1</v>
      </c>
      <c r="B8" s="124" t="s">
        <v>75</v>
      </c>
      <c r="C8" s="484" t="s">
        <v>76</v>
      </c>
      <c r="D8" s="484"/>
      <c r="E8" s="485"/>
      <c r="F8" s="304">
        <f>SUM(F9)</f>
        <v>195170</v>
      </c>
    </row>
    <row r="9" spans="1:6" ht="12.75">
      <c r="A9" s="127">
        <v>2</v>
      </c>
      <c r="B9" s="83"/>
      <c r="C9" s="107" t="s">
        <v>366</v>
      </c>
      <c r="D9" s="479" t="s">
        <v>78</v>
      </c>
      <c r="E9" s="469"/>
      <c r="F9" s="287">
        <f>F10+F12+F16+F19+F23</f>
        <v>195170</v>
      </c>
    </row>
    <row r="10" spans="1:6" ht="12.75">
      <c r="A10" s="127">
        <v>3</v>
      </c>
      <c r="B10" s="83"/>
      <c r="C10" s="83"/>
      <c r="D10" s="478" t="s">
        <v>158</v>
      </c>
      <c r="E10" s="473"/>
      <c r="F10" s="290">
        <f>SUM(F11:F11)</f>
        <v>45000</v>
      </c>
    </row>
    <row r="11" spans="1:6" ht="12.75" customHeight="1">
      <c r="A11" s="127">
        <v>4</v>
      </c>
      <c r="B11" s="110">
        <v>41</v>
      </c>
      <c r="C11" s="83"/>
      <c r="D11" s="110">
        <v>630</v>
      </c>
      <c r="E11" s="283" t="s">
        <v>393</v>
      </c>
      <c r="F11" s="288">
        <v>45000</v>
      </c>
    </row>
    <row r="12" spans="1:6" ht="12.75">
      <c r="A12" s="127">
        <v>5</v>
      </c>
      <c r="B12" s="83"/>
      <c r="C12" s="83"/>
      <c r="D12" s="478" t="s">
        <v>441</v>
      </c>
      <c r="E12" s="473"/>
      <c r="F12" s="290">
        <f>SUM(F13:F15)</f>
        <v>100200</v>
      </c>
    </row>
    <row r="13" spans="1:6" ht="12.75">
      <c r="A13" s="127">
        <v>6</v>
      </c>
      <c r="B13" s="110">
        <v>41</v>
      </c>
      <c r="C13" s="83"/>
      <c r="D13" s="110">
        <v>610</v>
      </c>
      <c r="E13" s="283" t="s">
        <v>365</v>
      </c>
      <c r="F13" s="288">
        <v>70500</v>
      </c>
    </row>
    <row r="14" spans="1:6" ht="12.75">
      <c r="A14" s="127">
        <v>7</v>
      </c>
      <c r="B14" s="110">
        <v>41</v>
      </c>
      <c r="C14" s="83"/>
      <c r="D14" s="110">
        <v>620</v>
      </c>
      <c r="E14" s="283" t="s">
        <v>72</v>
      </c>
      <c r="F14" s="288">
        <v>24700</v>
      </c>
    </row>
    <row r="15" spans="1:6" ht="12.75">
      <c r="A15" s="127">
        <v>8</v>
      </c>
      <c r="B15" s="110">
        <v>41</v>
      </c>
      <c r="C15" s="83"/>
      <c r="D15" s="110">
        <v>630</v>
      </c>
      <c r="E15" s="283" t="s">
        <v>393</v>
      </c>
      <c r="F15" s="288">
        <v>5000</v>
      </c>
    </row>
    <row r="16" spans="1:6" ht="12.75">
      <c r="A16" s="127">
        <v>9</v>
      </c>
      <c r="B16" s="83"/>
      <c r="C16" s="83"/>
      <c r="D16" s="478" t="s">
        <v>391</v>
      </c>
      <c r="E16" s="473"/>
      <c r="F16" s="290">
        <f>SUM(F17:F18)</f>
        <v>31700</v>
      </c>
    </row>
    <row r="17" spans="1:8" ht="12.75">
      <c r="A17" s="127">
        <v>10</v>
      </c>
      <c r="B17" s="110">
        <v>41</v>
      </c>
      <c r="C17" s="83"/>
      <c r="D17" s="110">
        <v>610</v>
      </c>
      <c r="E17" s="283" t="s">
        <v>365</v>
      </c>
      <c r="F17" s="288">
        <v>23500</v>
      </c>
      <c r="H17" s="22"/>
    </row>
    <row r="18" spans="1:6" ht="12.75">
      <c r="A18" s="127">
        <v>11</v>
      </c>
      <c r="B18" s="110">
        <v>41</v>
      </c>
      <c r="C18" s="83"/>
      <c r="D18" s="110">
        <v>620</v>
      </c>
      <c r="E18" s="283" t="s">
        <v>72</v>
      </c>
      <c r="F18" s="288">
        <v>8200</v>
      </c>
    </row>
    <row r="19" spans="1:6" ht="12.75">
      <c r="A19" s="127">
        <v>12</v>
      </c>
      <c r="B19" s="83"/>
      <c r="C19" s="83"/>
      <c r="D19" s="478" t="s">
        <v>453</v>
      </c>
      <c r="E19" s="473"/>
      <c r="F19" s="290">
        <f>SUM(F20:F22)</f>
        <v>13270</v>
      </c>
    </row>
    <row r="20" spans="1:6" ht="12.75">
      <c r="A20" s="127">
        <v>13</v>
      </c>
      <c r="B20" s="110">
        <v>41</v>
      </c>
      <c r="C20" s="83"/>
      <c r="D20" s="110">
        <v>610</v>
      </c>
      <c r="E20" s="283" t="s">
        <v>365</v>
      </c>
      <c r="F20" s="288">
        <v>9500</v>
      </c>
    </row>
    <row r="21" spans="1:6" ht="12.75">
      <c r="A21" s="127">
        <v>14</v>
      </c>
      <c r="B21" s="110">
        <v>41</v>
      </c>
      <c r="C21" s="83"/>
      <c r="D21" s="110">
        <v>620</v>
      </c>
      <c r="E21" s="283" t="s">
        <v>72</v>
      </c>
      <c r="F21" s="288">
        <v>3300</v>
      </c>
    </row>
    <row r="22" spans="1:6" ht="12.75">
      <c r="A22" s="127">
        <v>15</v>
      </c>
      <c r="B22" s="110">
        <v>74</v>
      </c>
      <c r="C22" s="83"/>
      <c r="D22" s="110">
        <v>630</v>
      </c>
      <c r="E22" s="283" t="s">
        <v>393</v>
      </c>
      <c r="F22" s="288">
        <v>470</v>
      </c>
    </row>
    <row r="23" spans="1:6" ht="12.75">
      <c r="A23" s="127">
        <v>16</v>
      </c>
      <c r="B23" s="83"/>
      <c r="C23" s="83"/>
      <c r="D23" s="478" t="s">
        <v>159</v>
      </c>
      <c r="E23" s="473"/>
      <c r="F23" s="290">
        <f>SUM(F24:F24)</f>
        <v>5000</v>
      </c>
    </row>
    <row r="24" spans="1:6" ht="12.75">
      <c r="A24" s="127">
        <v>17</v>
      </c>
      <c r="B24" s="110">
        <v>41</v>
      </c>
      <c r="C24" s="83"/>
      <c r="D24" s="110">
        <v>630</v>
      </c>
      <c r="E24" s="283" t="s">
        <v>393</v>
      </c>
      <c r="F24" s="288">
        <v>5000</v>
      </c>
    </row>
    <row r="25" spans="1:6" ht="12.75">
      <c r="A25" s="127">
        <v>18</v>
      </c>
      <c r="B25" s="124" t="s">
        <v>113</v>
      </c>
      <c r="C25" s="484" t="s">
        <v>160</v>
      </c>
      <c r="D25" s="484"/>
      <c r="E25" s="485"/>
      <c r="F25" s="304">
        <f>SUM(F26+F29)</f>
        <v>65000</v>
      </c>
    </row>
    <row r="26" spans="1:6" ht="12.75">
      <c r="A26" s="127">
        <v>19</v>
      </c>
      <c r="B26" s="83"/>
      <c r="C26" s="107" t="s">
        <v>161</v>
      </c>
      <c r="D26" s="479" t="s">
        <v>162</v>
      </c>
      <c r="E26" s="469"/>
      <c r="F26" s="287">
        <f>SUM(F27)</f>
        <v>4000</v>
      </c>
    </row>
    <row r="27" spans="1:6" ht="12.75">
      <c r="A27" s="127">
        <v>20</v>
      </c>
      <c r="B27" s="83"/>
      <c r="C27" s="83"/>
      <c r="D27" s="478" t="s">
        <v>163</v>
      </c>
      <c r="E27" s="473"/>
      <c r="F27" s="290">
        <f>SUM(F28:F28)</f>
        <v>4000</v>
      </c>
    </row>
    <row r="28" spans="1:6" ht="12.75" customHeight="1">
      <c r="A28" s="127">
        <v>21</v>
      </c>
      <c r="B28" s="110">
        <v>41</v>
      </c>
      <c r="C28" s="83"/>
      <c r="D28" s="110">
        <v>630</v>
      </c>
      <c r="E28" s="283" t="s">
        <v>393</v>
      </c>
      <c r="F28" s="288">
        <v>4000</v>
      </c>
    </row>
    <row r="29" spans="1:6" ht="12.75">
      <c r="A29" s="127">
        <v>22</v>
      </c>
      <c r="B29" s="83"/>
      <c r="C29" s="107" t="s">
        <v>164</v>
      </c>
      <c r="D29" s="479" t="s">
        <v>165</v>
      </c>
      <c r="E29" s="469"/>
      <c r="F29" s="287">
        <f>F30+F33+F36</f>
        <v>61000</v>
      </c>
    </row>
    <row r="30" spans="1:6" ht="12.75">
      <c r="A30" s="127">
        <v>23</v>
      </c>
      <c r="B30" s="83"/>
      <c r="C30" s="83"/>
      <c r="D30" s="478" t="s">
        <v>356</v>
      </c>
      <c r="E30" s="473"/>
      <c r="F30" s="290">
        <f>SUM(F31:F32)</f>
        <v>5000</v>
      </c>
    </row>
    <row r="31" spans="1:6" ht="12.75">
      <c r="A31" s="127">
        <v>24</v>
      </c>
      <c r="B31" s="110">
        <v>41</v>
      </c>
      <c r="C31" s="83"/>
      <c r="D31" s="110">
        <v>630</v>
      </c>
      <c r="E31" s="283" t="s">
        <v>393</v>
      </c>
      <c r="F31" s="288">
        <v>5000</v>
      </c>
    </row>
    <row r="32" spans="1:6" ht="12.75">
      <c r="A32" s="127">
        <v>25</v>
      </c>
      <c r="B32" s="110">
        <v>71</v>
      </c>
      <c r="C32" s="83"/>
      <c r="D32" s="110">
        <v>630</v>
      </c>
      <c r="E32" s="283" t="s">
        <v>393</v>
      </c>
      <c r="F32" s="288"/>
    </row>
    <row r="33" spans="1:6" ht="12.75">
      <c r="A33" s="127">
        <v>26</v>
      </c>
      <c r="B33" s="83"/>
      <c r="C33" s="83"/>
      <c r="D33" s="478" t="s">
        <v>437</v>
      </c>
      <c r="E33" s="473"/>
      <c r="F33" s="290">
        <f>SUM(F34:F35)</f>
        <v>50500</v>
      </c>
    </row>
    <row r="34" spans="1:6" ht="12.75">
      <c r="A34" s="127">
        <v>27</v>
      </c>
      <c r="B34" s="110">
        <v>41</v>
      </c>
      <c r="C34" s="83"/>
      <c r="D34" s="181" t="s">
        <v>438</v>
      </c>
      <c r="E34" s="326" t="s">
        <v>166</v>
      </c>
      <c r="F34" s="288">
        <v>500</v>
      </c>
    </row>
    <row r="35" spans="1:6" ht="12.75">
      <c r="A35" s="127">
        <v>28</v>
      </c>
      <c r="B35" s="110">
        <v>41</v>
      </c>
      <c r="C35" s="83"/>
      <c r="D35" s="156">
        <v>630</v>
      </c>
      <c r="E35" s="283" t="s">
        <v>393</v>
      </c>
      <c r="F35" s="288">
        <v>50000</v>
      </c>
    </row>
    <row r="36" spans="1:6" ht="12.75">
      <c r="A36" s="127">
        <v>35</v>
      </c>
      <c r="B36" s="83"/>
      <c r="C36" s="83"/>
      <c r="D36" s="478" t="s">
        <v>167</v>
      </c>
      <c r="E36" s="473"/>
      <c r="F36" s="290">
        <f>SUM(F37:F37)</f>
        <v>5500</v>
      </c>
    </row>
    <row r="37" spans="1:6" ht="13.5" thickBot="1">
      <c r="A37" s="180">
        <v>36</v>
      </c>
      <c r="B37" s="136">
        <v>41</v>
      </c>
      <c r="C37" s="135"/>
      <c r="D37" s="135" t="s">
        <v>392</v>
      </c>
      <c r="E37" s="284" t="s">
        <v>393</v>
      </c>
      <c r="F37" s="291">
        <v>5500</v>
      </c>
    </row>
    <row r="38" ht="12.75">
      <c r="A38" s="55"/>
    </row>
    <row r="39" spans="1:6" ht="12.75">
      <c r="A39" s="36"/>
      <c r="B39" s="36"/>
      <c r="C39" s="36"/>
      <c r="D39" s="36"/>
      <c r="E39" s="36"/>
      <c r="F39" s="47"/>
    </row>
    <row r="40" spans="1:6" ht="12.75">
      <c r="A40" s="36"/>
      <c r="B40" s="36"/>
      <c r="C40" s="36"/>
      <c r="D40" s="36"/>
      <c r="E40" s="36"/>
      <c r="F40" s="47"/>
    </row>
    <row r="41" spans="1:6" ht="12.75">
      <c r="A41" s="36"/>
      <c r="B41" s="36"/>
      <c r="C41" s="36"/>
      <c r="D41" s="36"/>
      <c r="E41" s="36"/>
      <c r="F41" s="47"/>
    </row>
    <row r="42" spans="1:6" ht="12.75">
      <c r="A42" s="36"/>
      <c r="B42" s="36"/>
      <c r="C42" s="36"/>
      <c r="D42" s="36"/>
      <c r="E42" s="36"/>
      <c r="F42" s="47"/>
    </row>
    <row r="43" spans="1:6" ht="12.75">
      <c r="A43" s="36"/>
      <c r="B43" s="36"/>
      <c r="C43" s="36"/>
      <c r="D43" s="36"/>
      <c r="E43" s="36"/>
      <c r="F43" s="47"/>
    </row>
    <row r="44" spans="1:6" ht="12.75">
      <c r="A44" s="36"/>
      <c r="B44" s="36"/>
      <c r="C44" s="36"/>
      <c r="D44" s="36"/>
      <c r="E44" s="36"/>
      <c r="F44" s="47"/>
    </row>
    <row r="45" spans="1:6" ht="12.75">
      <c r="A45" s="36"/>
      <c r="B45" s="36"/>
      <c r="C45" s="36"/>
      <c r="D45" s="36"/>
      <c r="E45" s="36"/>
      <c r="F45" s="47"/>
    </row>
    <row r="46" spans="1:6" ht="12.75">
      <c r="A46" s="36"/>
      <c r="B46" s="36"/>
      <c r="C46" s="36"/>
      <c r="D46" s="36"/>
      <c r="E46" s="36"/>
      <c r="F46" s="47"/>
    </row>
    <row r="47" spans="1:6" ht="12.75">
      <c r="A47" s="36"/>
      <c r="B47" s="36"/>
      <c r="C47" s="36"/>
      <c r="D47" s="36"/>
      <c r="E47" s="36"/>
      <c r="F47" s="47"/>
    </row>
    <row r="48" spans="1:6" ht="12.75">
      <c r="A48" s="36"/>
      <c r="B48" s="36"/>
      <c r="C48" s="36"/>
      <c r="D48" s="36"/>
      <c r="E48" s="36"/>
      <c r="F48" s="47"/>
    </row>
    <row r="49" spans="1:6" ht="12.75">
      <c r="A49" s="36"/>
      <c r="B49" s="36"/>
      <c r="C49" s="36"/>
      <c r="D49" s="36"/>
      <c r="E49" s="36"/>
      <c r="F49" s="47"/>
    </row>
    <row r="50" spans="1:6" ht="12.75">
      <c r="A50" s="36"/>
      <c r="B50" s="36"/>
      <c r="C50" s="36"/>
      <c r="D50" s="36"/>
      <c r="E50" s="36"/>
      <c r="F50" s="47"/>
    </row>
    <row r="51" spans="1:6" ht="12.75">
      <c r="A51" s="36"/>
      <c r="B51" s="36"/>
      <c r="C51" s="36"/>
      <c r="D51" s="36"/>
      <c r="E51" s="36"/>
      <c r="F51" s="47"/>
    </row>
    <row r="52" spans="1:6" ht="12.75">
      <c r="A52" s="36"/>
      <c r="B52" s="36"/>
      <c r="C52" s="36"/>
      <c r="D52" s="36"/>
      <c r="E52" s="36"/>
      <c r="F52" s="47"/>
    </row>
    <row r="53" spans="1:6" ht="12.75">
      <c r="A53" s="36"/>
      <c r="B53" s="36"/>
      <c r="C53" s="36"/>
      <c r="D53" s="36"/>
      <c r="E53" s="36"/>
      <c r="F53" s="47"/>
    </row>
    <row r="54" spans="1:6" ht="12.75">
      <c r="A54" s="36"/>
      <c r="B54" s="36"/>
      <c r="C54" s="36"/>
      <c r="D54" s="36"/>
      <c r="E54" s="36"/>
      <c r="F54" s="47"/>
    </row>
    <row r="55" spans="1:6" ht="12.75">
      <c r="A55" s="36"/>
      <c r="B55" s="36"/>
      <c r="C55" s="36"/>
      <c r="D55" s="36"/>
      <c r="E55" s="36"/>
      <c r="F55" s="47"/>
    </row>
    <row r="56" spans="1:6" ht="12.75">
      <c r="A56" s="36"/>
      <c r="B56" s="36"/>
      <c r="C56" s="36"/>
      <c r="D56" s="36"/>
      <c r="E56" s="36"/>
      <c r="F56" s="47"/>
    </row>
    <row r="57" spans="1:6" ht="12.75">
      <c r="A57" s="36"/>
      <c r="B57" s="36"/>
      <c r="C57" s="36"/>
      <c r="D57" s="36"/>
      <c r="E57" s="36"/>
      <c r="F57" s="47"/>
    </row>
    <row r="58" spans="1:6" ht="12.75">
      <c r="A58" s="36"/>
      <c r="B58" s="36"/>
      <c r="C58" s="36"/>
      <c r="D58" s="36"/>
      <c r="E58" s="36"/>
      <c r="F58" s="47"/>
    </row>
    <row r="59" spans="1:6" ht="12.75">
      <c r="A59" s="36"/>
      <c r="B59" s="36"/>
      <c r="C59" s="36"/>
      <c r="D59" s="36"/>
      <c r="E59" s="36"/>
      <c r="F59" s="47"/>
    </row>
    <row r="60" spans="1:6" ht="12.75">
      <c r="A60" s="36"/>
      <c r="B60" s="36"/>
      <c r="C60" s="36"/>
      <c r="D60" s="36"/>
      <c r="E60" s="36"/>
      <c r="F60" s="47"/>
    </row>
    <row r="61" spans="1:6" ht="12.75">
      <c r="A61" s="36"/>
      <c r="B61" s="36"/>
      <c r="C61" s="36"/>
      <c r="D61" s="36"/>
      <c r="E61" s="36"/>
      <c r="F61" s="47"/>
    </row>
    <row r="62" spans="1:6" ht="12.75">
      <c r="A62" s="36"/>
      <c r="B62" s="36"/>
      <c r="C62" s="36"/>
      <c r="D62" s="36"/>
      <c r="E62" s="36"/>
      <c r="F62" s="47"/>
    </row>
    <row r="63" spans="1:6" ht="12.75">
      <c r="A63" s="36"/>
      <c r="B63" s="36"/>
      <c r="C63" s="36"/>
      <c r="D63" s="36"/>
      <c r="E63" s="36"/>
      <c r="F63" s="47"/>
    </row>
    <row r="64" spans="1:6" ht="12.75">
      <c r="A64" s="36"/>
      <c r="B64" s="36"/>
      <c r="C64" s="36"/>
      <c r="D64" s="36"/>
      <c r="E64" s="36"/>
      <c r="F64" s="47"/>
    </row>
    <row r="65" spans="1:6" ht="12.75">
      <c r="A65" s="36"/>
      <c r="B65" s="36"/>
      <c r="C65" s="36"/>
      <c r="D65" s="36"/>
      <c r="E65" s="36"/>
      <c r="F65" s="47"/>
    </row>
    <row r="66" spans="1:6" ht="12.75">
      <c r="A66" s="36"/>
      <c r="B66" s="36"/>
      <c r="C66" s="36"/>
      <c r="D66" s="36"/>
      <c r="E66" s="36"/>
      <c r="F66" s="47"/>
    </row>
    <row r="67" spans="1:6" ht="12.75">
      <c r="A67" s="36"/>
      <c r="B67" s="36"/>
      <c r="C67" s="36"/>
      <c r="D67" s="36"/>
      <c r="E67" s="36"/>
      <c r="F67" s="47"/>
    </row>
    <row r="68" spans="1:6" ht="12.75">
      <c r="A68" s="36"/>
      <c r="B68" s="36"/>
      <c r="C68" s="36"/>
      <c r="D68" s="36"/>
      <c r="E68" s="36"/>
      <c r="F68" s="47"/>
    </row>
    <row r="69" spans="1:6" ht="12.75">
      <c r="A69" s="36"/>
      <c r="B69" s="36"/>
      <c r="C69" s="36"/>
      <c r="D69" s="36"/>
      <c r="E69" s="36"/>
      <c r="F69" s="47"/>
    </row>
    <row r="70" spans="1:6" ht="12.75">
      <c r="A70" s="36"/>
      <c r="B70" s="36"/>
      <c r="C70" s="36"/>
      <c r="D70" s="36"/>
      <c r="E70" s="36"/>
      <c r="F70" s="47"/>
    </row>
    <row r="71" spans="1:6" ht="12.75">
      <c r="A71" s="36"/>
      <c r="B71" s="36"/>
      <c r="C71" s="36"/>
      <c r="D71" s="36"/>
      <c r="E71" s="36"/>
      <c r="F71" s="47"/>
    </row>
    <row r="72" spans="1:6" ht="12.75">
      <c r="A72" s="36"/>
      <c r="B72" s="36"/>
      <c r="C72" s="36"/>
      <c r="D72" s="36"/>
      <c r="E72" s="36"/>
      <c r="F72" s="47"/>
    </row>
    <row r="73" spans="1:6" ht="12.75">
      <c r="A73" s="36"/>
      <c r="B73" s="36"/>
      <c r="C73" s="36"/>
      <c r="D73" s="36"/>
      <c r="E73" s="36"/>
      <c r="F73" s="47"/>
    </row>
    <row r="74" spans="1:6" ht="12.75">
      <c r="A74" s="36"/>
      <c r="B74" s="36"/>
      <c r="C74" s="36"/>
      <c r="D74" s="36"/>
      <c r="E74" s="36"/>
      <c r="F74" s="47"/>
    </row>
    <row r="75" spans="1:6" ht="12.75">
      <c r="A75" s="36"/>
      <c r="B75" s="36"/>
      <c r="C75" s="36"/>
      <c r="D75" s="36"/>
      <c r="E75" s="36"/>
      <c r="F75" s="47"/>
    </row>
    <row r="76" spans="1:6" ht="12.75">
      <c r="A76" s="36"/>
      <c r="B76" s="36"/>
      <c r="C76" s="36"/>
      <c r="D76" s="36"/>
      <c r="E76" s="36"/>
      <c r="F76" s="47"/>
    </row>
    <row r="77" spans="1:6" ht="12.75">
      <c r="A77" s="36"/>
      <c r="B77" s="36"/>
      <c r="C77" s="36"/>
      <c r="D77" s="36"/>
      <c r="E77" s="36"/>
      <c r="F77" s="47"/>
    </row>
    <row r="78" spans="1:6" ht="12.75">
      <c r="A78" s="36"/>
      <c r="B78" s="36"/>
      <c r="C78" s="36"/>
      <c r="D78" s="36"/>
      <c r="E78" s="36"/>
      <c r="F78" s="47"/>
    </row>
    <row r="79" spans="1:6" ht="12.75">
      <c r="A79" s="36"/>
      <c r="B79" s="36"/>
      <c r="C79" s="36"/>
      <c r="D79" s="36"/>
      <c r="E79" s="36"/>
      <c r="F79" s="47"/>
    </row>
    <row r="80" spans="1:6" ht="12.75">
      <c r="A80" s="36"/>
      <c r="B80" s="36"/>
      <c r="C80" s="36"/>
      <c r="D80" s="36"/>
      <c r="E80" s="36"/>
      <c r="F80" s="47"/>
    </row>
    <row r="81" spans="1:6" ht="12.75">
      <c r="A81" s="36"/>
      <c r="B81" s="36"/>
      <c r="C81" s="36"/>
      <c r="D81" s="36"/>
      <c r="E81" s="36"/>
      <c r="F81" s="47"/>
    </row>
    <row r="82" spans="1:6" ht="12.75">
      <c r="A82" s="36"/>
      <c r="B82" s="36"/>
      <c r="C82" s="36"/>
      <c r="D82" s="36"/>
      <c r="E82" s="36"/>
      <c r="F82" s="47"/>
    </row>
    <row r="83" spans="1:6" ht="12.75">
      <c r="A83" s="36"/>
      <c r="B83" s="36"/>
      <c r="C83" s="36"/>
      <c r="D83" s="36"/>
      <c r="E83" s="36"/>
      <c r="F83" s="47"/>
    </row>
    <row r="84" spans="1:6" ht="12.75">
      <c r="A84" s="36"/>
      <c r="B84" s="36"/>
      <c r="C84" s="36"/>
      <c r="D84" s="36"/>
      <c r="E84" s="36"/>
      <c r="F84" s="47"/>
    </row>
    <row r="85" spans="1:6" ht="12.75">
      <c r="A85" s="36"/>
      <c r="B85" s="36"/>
      <c r="C85" s="36"/>
      <c r="D85" s="36"/>
      <c r="E85" s="36"/>
      <c r="F85" s="47"/>
    </row>
    <row r="86" spans="1:6" ht="12.75">
      <c r="A86" s="36"/>
      <c r="B86" s="36"/>
      <c r="C86" s="36"/>
      <c r="D86" s="36"/>
      <c r="E86" s="36"/>
      <c r="F86" s="47"/>
    </row>
    <row r="87" spans="1:6" ht="12.75">
      <c r="A87" s="36"/>
      <c r="B87" s="36"/>
      <c r="C87" s="36"/>
      <c r="D87" s="36"/>
      <c r="E87" s="36"/>
      <c r="F87" s="47"/>
    </row>
    <row r="88" spans="1:6" ht="12.75">
      <c r="A88" s="36"/>
      <c r="B88" s="36"/>
      <c r="C88" s="36"/>
      <c r="D88" s="36"/>
      <c r="E88" s="36"/>
      <c r="F88" s="47"/>
    </row>
    <row r="89" spans="1:6" ht="12.75">
      <c r="A89" s="36"/>
      <c r="B89" s="36"/>
      <c r="C89" s="36"/>
      <c r="D89" s="36"/>
      <c r="E89" s="36"/>
      <c r="F89" s="47"/>
    </row>
    <row r="90" spans="1:6" ht="12.75">
      <c r="A90" s="36"/>
      <c r="B90" s="36"/>
      <c r="C90" s="36"/>
      <c r="D90" s="36"/>
      <c r="E90" s="36"/>
      <c r="F90" s="47"/>
    </row>
    <row r="91" spans="1:6" ht="12.75">
      <c r="A91" s="36"/>
      <c r="B91" s="36"/>
      <c r="C91" s="36"/>
      <c r="D91" s="36"/>
      <c r="E91" s="36"/>
      <c r="F91" s="47"/>
    </row>
    <row r="92" spans="1:6" ht="12.75">
      <c r="A92" s="36"/>
      <c r="B92" s="36"/>
      <c r="C92" s="36"/>
      <c r="D92" s="36"/>
      <c r="E92" s="36"/>
      <c r="F92" s="47"/>
    </row>
    <row r="93" spans="1:6" ht="12.75">
      <c r="A93" s="36"/>
      <c r="B93" s="36"/>
      <c r="C93" s="36"/>
      <c r="D93" s="36"/>
      <c r="E93" s="36"/>
      <c r="F93" s="47"/>
    </row>
    <row r="94" spans="1:6" ht="12.75">
      <c r="A94" s="36"/>
      <c r="B94" s="36"/>
      <c r="C94" s="36"/>
      <c r="D94" s="36"/>
      <c r="E94" s="36"/>
      <c r="F94" s="47"/>
    </row>
    <row r="95" spans="1:6" ht="12.75">
      <c r="A95" s="36"/>
      <c r="B95" s="36"/>
      <c r="C95" s="36"/>
      <c r="D95" s="36"/>
      <c r="E95" s="36"/>
      <c r="F95" s="47"/>
    </row>
    <row r="96" spans="1:6" ht="12.75">
      <c r="A96" s="36"/>
      <c r="B96" s="36"/>
      <c r="C96" s="36"/>
      <c r="D96" s="36"/>
      <c r="E96" s="36"/>
      <c r="F96" s="47"/>
    </row>
    <row r="97" spans="1:6" ht="12.75">
      <c r="A97" s="36"/>
      <c r="B97" s="36"/>
      <c r="C97" s="36"/>
      <c r="D97" s="36"/>
      <c r="E97" s="36"/>
      <c r="F97" s="47"/>
    </row>
    <row r="98" spans="1:6" ht="12.75">
      <c r="A98" s="36"/>
      <c r="B98" s="36"/>
      <c r="C98" s="36"/>
      <c r="D98" s="36"/>
      <c r="E98" s="36"/>
      <c r="F98" s="47"/>
    </row>
    <row r="99" spans="1:6" ht="12.75">
      <c r="A99" s="36"/>
      <c r="B99" s="36"/>
      <c r="C99" s="36"/>
      <c r="D99" s="36"/>
      <c r="E99" s="36"/>
      <c r="F99" s="47"/>
    </row>
    <row r="100" spans="1:6" ht="12.75">
      <c r="A100" s="36"/>
      <c r="B100" s="36"/>
      <c r="C100" s="36"/>
      <c r="D100" s="36"/>
      <c r="E100" s="36"/>
      <c r="F100" s="47"/>
    </row>
    <row r="101" spans="1:6" ht="12.75">
      <c r="A101" s="36"/>
      <c r="B101" s="36"/>
      <c r="C101" s="36"/>
      <c r="D101" s="36"/>
      <c r="E101" s="36"/>
      <c r="F101" s="47"/>
    </row>
    <row r="102" spans="1:6" ht="12.75">
      <c r="A102" s="36"/>
      <c r="B102" s="36"/>
      <c r="C102" s="36"/>
      <c r="D102" s="36"/>
      <c r="E102" s="36"/>
      <c r="F102" s="47"/>
    </row>
    <row r="103" spans="1:6" ht="12.75">
      <c r="A103" s="36"/>
      <c r="B103" s="36"/>
      <c r="C103" s="36"/>
      <c r="D103" s="36"/>
      <c r="E103" s="36"/>
      <c r="F103" s="47"/>
    </row>
    <row r="104" spans="1:6" ht="12.75">
      <c r="A104" s="36"/>
      <c r="B104" s="36"/>
      <c r="C104" s="36"/>
      <c r="D104" s="36"/>
      <c r="E104" s="36"/>
      <c r="F104" s="47"/>
    </row>
    <row r="105" spans="1:6" ht="12.75">
      <c r="A105" s="36"/>
      <c r="B105" s="36"/>
      <c r="C105" s="36"/>
      <c r="D105" s="36"/>
      <c r="E105" s="36"/>
      <c r="F105" s="47"/>
    </row>
    <row r="106" spans="1:6" ht="12.75">
      <c r="A106" s="36"/>
      <c r="B106" s="36"/>
      <c r="C106" s="36"/>
      <c r="D106" s="36"/>
      <c r="E106" s="36"/>
      <c r="F106" s="47"/>
    </row>
    <row r="107" spans="1:6" ht="12.75">
      <c r="A107" s="36"/>
      <c r="B107" s="36"/>
      <c r="C107" s="36"/>
      <c r="D107" s="36"/>
      <c r="E107" s="36"/>
      <c r="F107" s="47"/>
    </row>
    <row r="108" spans="1:6" ht="12.75">
      <c r="A108" s="36"/>
      <c r="B108" s="36"/>
      <c r="C108" s="36"/>
      <c r="D108" s="36"/>
      <c r="E108" s="36"/>
      <c r="F108" s="47"/>
    </row>
    <row r="109" spans="1:6" ht="12.75">
      <c r="A109" s="36"/>
      <c r="B109" s="36"/>
      <c r="C109" s="36"/>
      <c r="D109" s="36"/>
      <c r="E109" s="36"/>
      <c r="F109" s="47"/>
    </row>
    <row r="110" spans="1:6" ht="12.75">
      <c r="A110" s="36"/>
      <c r="B110" s="36"/>
      <c r="C110" s="36"/>
      <c r="D110" s="36"/>
      <c r="E110" s="36"/>
      <c r="F110" s="47"/>
    </row>
    <row r="111" spans="1:6" ht="12.75">
      <c r="A111" s="36"/>
      <c r="B111" s="36"/>
      <c r="C111" s="36"/>
      <c r="D111" s="36"/>
      <c r="E111" s="36"/>
      <c r="F111" s="47"/>
    </row>
    <row r="112" spans="1:6" ht="12.75">
      <c r="A112" s="36"/>
      <c r="B112" s="36"/>
      <c r="C112" s="36"/>
      <c r="D112" s="36"/>
      <c r="E112" s="36"/>
      <c r="F112" s="47"/>
    </row>
    <row r="113" spans="1:6" ht="12.75">
      <c r="A113" s="36"/>
      <c r="B113" s="36"/>
      <c r="C113" s="36"/>
      <c r="D113" s="36"/>
      <c r="E113" s="36"/>
      <c r="F113" s="47"/>
    </row>
    <row r="114" spans="1:6" ht="12.75">
      <c r="A114" s="36"/>
      <c r="B114" s="36"/>
      <c r="C114" s="36"/>
      <c r="D114" s="36"/>
      <c r="E114" s="36"/>
      <c r="F114" s="47"/>
    </row>
    <row r="115" spans="1:6" ht="12.75">
      <c r="A115" s="36"/>
      <c r="B115" s="36"/>
      <c r="C115" s="36"/>
      <c r="D115" s="36"/>
      <c r="E115" s="36"/>
      <c r="F115" s="47"/>
    </row>
    <row r="116" spans="1:6" ht="12.75">
      <c r="A116" s="36"/>
      <c r="B116" s="36"/>
      <c r="C116" s="36"/>
      <c r="D116" s="36"/>
      <c r="E116" s="36"/>
      <c r="F116" s="47"/>
    </row>
    <row r="117" spans="1:6" ht="12.75">
      <c r="A117" s="36"/>
      <c r="B117" s="36"/>
      <c r="C117" s="36"/>
      <c r="D117" s="36"/>
      <c r="E117" s="36"/>
      <c r="F117" s="47"/>
    </row>
    <row r="118" spans="1:6" ht="12.75">
      <c r="A118" s="36"/>
      <c r="B118" s="36"/>
      <c r="C118" s="36"/>
      <c r="D118" s="36"/>
      <c r="E118" s="36"/>
      <c r="F118" s="47"/>
    </row>
    <row r="119" spans="1:6" ht="12.75">
      <c r="A119" s="36"/>
      <c r="B119" s="36"/>
      <c r="C119" s="36"/>
      <c r="D119" s="36"/>
      <c r="E119" s="36"/>
      <c r="F119" s="47"/>
    </row>
    <row r="120" spans="1:6" ht="12.75">
      <c r="A120" s="36"/>
      <c r="B120" s="36"/>
      <c r="C120" s="36"/>
      <c r="D120" s="36"/>
      <c r="E120" s="36"/>
      <c r="F120" s="47"/>
    </row>
    <row r="121" spans="1:6" ht="12.75">
      <c r="A121" s="36"/>
      <c r="B121" s="36"/>
      <c r="C121" s="36"/>
      <c r="D121" s="36"/>
      <c r="E121" s="36"/>
      <c r="F121" s="47"/>
    </row>
    <row r="122" spans="1:6" ht="12.75">
      <c r="A122" s="36"/>
      <c r="B122" s="36"/>
      <c r="C122" s="36"/>
      <c r="D122" s="36"/>
      <c r="E122" s="36"/>
      <c r="F122" s="47"/>
    </row>
    <row r="123" spans="1:6" ht="12.75">
      <c r="A123" s="36"/>
      <c r="B123" s="36"/>
      <c r="C123" s="36"/>
      <c r="D123" s="36"/>
      <c r="E123" s="36"/>
      <c r="F123" s="47"/>
    </row>
    <row r="124" spans="1:6" ht="12.75">
      <c r="A124" s="36"/>
      <c r="B124" s="36"/>
      <c r="C124" s="36"/>
      <c r="D124" s="36"/>
      <c r="E124" s="36"/>
      <c r="F124" s="47"/>
    </row>
    <row r="125" spans="1:6" ht="12.75">
      <c r="A125" s="36"/>
      <c r="B125" s="36"/>
      <c r="C125" s="36"/>
      <c r="D125" s="36"/>
      <c r="E125" s="36"/>
      <c r="F125" s="47"/>
    </row>
    <row r="126" spans="1:6" ht="12.75">
      <c r="A126" s="36"/>
      <c r="B126" s="36"/>
      <c r="C126" s="36"/>
      <c r="D126" s="36"/>
      <c r="E126" s="36"/>
      <c r="F126" s="47"/>
    </row>
    <row r="127" spans="1:6" ht="12.75">
      <c r="A127" s="36"/>
      <c r="B127" s="36"/>
      <c r="C127" s="36"/>
      <c r="D127" s="36"/>
      <c r="E127" s="36"/>
      <c r="F127" s="47"/>
    </row>
    <row r="128" spans="1:6" ht="12.75">
      <c r="A128" s="36"/>
      <c r="B128" s="36"/>
      <c r="C128" s="36"/>
      <c r="D128" s="36"/>
      <c r="E128" s="36"/>
      <c r="F128" s="47"/>
    </row>
    <row r="129" spans="1:6" ht="12.75">
      <c r="A129" s="36"/>
      <c r="B129" s="36"/>
      <c r="C129" s="36"/>
      <c r="D129" s="36"/>
      <c r="E129" s="36"/>
      <c r="F129" s="47"/>
    </row>
    <row r="130" spans="1:6" ht="12.75">
      <c r="A130" s="36"/>
      <c r="B130" s="36"/>
      <c r="C130" s="36"/>
      <c r="D130" s="36"/>
      <c r="E130" s="36"/>
      <c r="F130" s="47"/>
    </row>
    <row r="131" spans="1:6" ht="12.75">
      <c r="A131" s="36"/>
      <c r="B131" s="36"/>
      <c r="C131" s="36"/>
      <c r="D131" s="36"/>
      <c r="E131" s="36"/>
      <c r="F131" s="47"/>
    </row>
    <row r="132" spans="1:6" ht="12.75">
      <c r="A132" s="36"/>
      <c r="B132" s="36"/>
      <c r="C132" s="36"/>
      <c r="D132" s="36"/>
      <c r="E132" s="36"/>
      <c r="F132" s="47"/>
    </row>
    <row r="133" spans="1:6" ht="12.75">
      <c r="A133" s="36"/>
      <c r="B133" s="36"/>
      <c r="C133" s="36"/>
      <c r="D133" s="36"/>
      <c r="E133" s="36"/>
      <c r="F133" s="47"/>
    </row>
    <row r="134" spans="1:6" ht="12.75">
      <c r="A134" s="36"/>
      <c r="B134" s="36"/>
      <c r="C134" s="36"/>
      <c r="D134" s="36"/>
      <c r="E134" s="36"/>
      <c r="F134" s="47"/>
    </row>
    <row r="135" spans="1:6" ht="12.75">
      <c r="A135" s="36"/>
      <c r="B135" s="36"/>
      <c r="C135" s="36"/>
      <c r="D135" s="36"/>
      <c r="E135" s="36"/>
      <c r="F135" s="47"/>
    </row>
    <row r="136" spans="1:6" ht="12.75">
      <c r="A136" s="36"/>
      <c r="B136" s="36"/>
      <c r="C136" s="36"/>
      <c r="D136" s="36"/>
      <c r="E136" s="36"/>
      <c r="F136" s="47"/>
    </row>
    <row r="137" spans="1:6" ht="12.75">
      <c r="A137" s="36"/>
      <c r="B137" s="36"/>
      <c r="C137" s="36"/>
      <c r="D137" s="36"/>
      <c r="E137" s="36"/>
      <c r="F137" s="47"/>
    </row>
    <row r="138" spans="1:6" ht="12.75">
      <c r="A138" s="36"/>
      <c r="B138" s="36"/>
      <c r="C138" s="36"/>
      <c r="D138" s="36"/>
      <c r="E138" s="36"/>
      <c r="F138" s="47"/>
    </row>
    <row r="139" spans="1:6" ht="12.75">
      <c r="A139" s="36"/>
      <c r="B139" s="36"/>
      <c r="C139" s="36"/>
      <c r="D139" s="36"/>
      <c r="E139" s="36"/>
      <c r="F139" s="47"/>
    </row>
    <row r="140" spans="1:6" ht="12.75">
      <c r="A140" s="36"/>
      <c r="B140" s="36"/>
      <c r="C140" s="36"/>
      <c r="D140" s="36"/>
      <c r="E140" s="36"/>
      <c r="F140" s="47"/>
    </row>
    <row r="141" spans="1:6" ht="12.75">
      <c r="A141" s="36"/>
      <c r="B141" s="36"/>
      <c r="C141" s="36"/>
      <c r="D141" s="36"/>
      <c r="E141" s="36"/>
      <c r="F141" s="47"/>
    </row>
    <row r="142" spans="1:6" ht="12.75">
      <c r="A142" s="36"/>
      <c r="B142" s="36"/>
      <c r="C142" s="36"/>
      <c r="D142" s="36"/>
      <c r="E142" s="36"/>
      <c r="F142" s="47"/>
    </row>
    <row r="143" spans="1:6" ht="12.75">
      <c r="A143" s="36"/>
      <c r="B143" s="36"/>
      <c r="C143" s="36"/>
      <c r="D143" s="36"/>
      <c r="E143" s="36"/>
      <c r="F143" s="47"/>
    </row>
    <row r="144" spans="1:6" ht="12.75">
      <c r="A144" s="36"/>
      <c r="B144" s="36"/>
      <c r="C144" s="36"/>
      <c r="D144" s="36"/>
      <c r="E144" s="36"/>
      <c r="F144" s="47"/>
    </row>
    <row r="145" spans="1:6" ht="12.75">
      <c r="A145" s="36"/>
      <c r="B145" s="36"/>
      <c r="C145" s="36"/>
      <c r="D145" s="36"/>
      <c r="E145" s="36"/>
      <c r="F145" s="47"/>
    </row>
    <row r="146" spans="1:6" ht="12.75">
      <c r="A146" s="36"/>
      <c r="B146" s="36"/>
      <c r="C146" s="36"/>
      <c r="D146" s="36"/>
      <c r="E146" s="36"/>
      <c r="F146" s="47"/>
    </row>
    <row r="147" ht="12.75">
      <c r="F147" s="48"/>
    </row>
    <row r="148" ht="12.75">
      <c r="F148" s="48"/>
    </row>
    <row r="149" ht="12.75">
      <c r="F149" s="48"/>
    </row>
    <row r="150" ht="12.75">
      <c r="F150" s="48"/>
    </row>
    <row r="151" ht="12.75">
      <c r="F151" s="48"/>
    </row>
    <row r="152" ht="12.75">
      <c r="F152" s="48"/>
    </row>
    <row r="153" ht="12.75">
      <c r="F153" s="48"/>
    </row>
    <row r="154" ht="12.75">
      <c r="F154" s="48"/>
    </row>
    <row r="155" ht="12.75">
      <c r="F155" s="48"/>
    </row>
    <row r="156" ht="12.75">
      <c r="F156" s="48"/>
    </row>
    <row r="157" ht="12.75">
      <c r="F157" s="48"/>
    </row>
    <row r="158" ht="12.75">
      <c r="F158" s="48"/>
    </row>
    <row r="159" ht="12.75">
      <c r="F159" s="48"/>
    </row>
    <row r="160" ht="12.75">
      <c r="F160" s="48"/>
    </row>
    <row r="161" ht="12.75">
      <c r="F161" s="48"/>
    </row>
    <row r="162" ht="12.75">
      <c r="F162" s="48"/>
    </row>
    <row r="163" ht="12.75">
      <c r="F163" s="48"/>
    </row>
    <row r="164" ht="12.75">
      <c r="F164" s="48"/>
    </row>
    <row r="165" ht="12.75">
      <c r="F165" s="48"/>
    </row>
    <row r="166" ht="12.75">
      <c r="F166" s="48"/>
    </row>
  </sheetData>
  <sheetProtection selectLockedCells="1" selectUnlockedCells="1"/>
  <mergeCells count="21">
    <mergeCell ref="A2:F2"/>
    <mergeCell ref="A3:A6"/>
    <mergeCell ref="B3:C6"/>
    <mergeCell ref="D3:E6"/>
    <mergeCell ref="F5:F6"/>
    <mergeCell ref="B7:E7"/>
    <mergeCell ref="C8:E8"/>
    <mergeCell ref="D9:E9"/>
    <mergeCell ref="D10:E10"/>
    <mergeCell ref="D23:E23"/>
    <mergeCell ref="F3:F4"/>
    <mergeCell ref="D12:E12"/>
    <mergeCell ref="D36:E36"/>
    <mergeCell ref="D29:E29"/>
    <mergeCell ref="D30:E30"/>
    <mergeCell ref="D26:E26"/>
    <mergeCell ref="D27:E27"/>
    <mergeCell ref="D16:E16"/>
    <mergeCell ref="D19:E19"/>
    <mergeCell ref="D33:E33"/>
    <mergeCell ref="C25:E25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r:id="rId3"/>
  <ignoredErrors>
    <ignoredError sqref="D35" numberStoredAsText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0" zoomScaleNormal="110" zoomScalePageLayoutView="0" workbookViewId="0" topLeftCell="A1">
      <selection activeCell="H8" sqref="H8"/>
    </sheetView>
  </sheetViews>
  <sheetFormatPr defaultColWidth="11.57421875" defaultRowHeight="12.75"/>
  <cols>
    <col min="1" max="1" width="4.140625" style="49" customWidth="1"/>
    <col min="2" max="2" width="5.00390625" style="0" customWidth="1"/>
    <col min="3" max="3" width="6.8515625" style="0" customWidth="1"/>
    <col min="4" max="4" width="7.28125" style="0" customWidth="1"/>
    <col min="5" max="5" width="39.28125" style="0" customWidth="1"/>
    <col min="6" max="6" width="11.7109375" style="38" customWidth="1"/>
  </cols>
  <sheetData>
    <row r="1" spans="1:6" ht="20.25" customHeight="1">
      <c r="A1" s="488" t="s">
        <v>168</v>
      </c>
      <c r="B1" s="488"/>
      <c r="C1" s="488"/>
      <c r="D1" s="488"/>
      <c r="E1" s="488"/>
      <c r="F1" s="488"/>
    </row>
    <row r="2" spans="1:6" ht="13.5" thickBot="1">
      <c r="A2" s="24"/>
      <c r="B2" s="24"/>
      <c r="C2" s="24"/>
      <c r="D2" s="24"/>
      <c r="E2" s="24"/>
      <c r="F2" s="36"/>
    </row>
    <row r="3" spans="1:6" ht="12.75" customHeight="1" thickBot="1">
      <c r="A3" s="504"/>
      <c r="B3" s="506" t="s">
        <v>65</v>
      </c>
      <c r="C3" s="480"/>
      <c r="D3" s="493" t="s">
        <v>66</v>
      </c>
      <c r="E3" s="493"/>
      <c r="F3" s="629" t="s">
        <v>479</v>
      </c>
    </row>
    <row r="4" spans="1:6" ht="13.5" thickBot="1">
      <c r="A4" s="505"/>
      <c r="B4" s="490"/>
      <c r="C4" s="492"/>
      <c r="D4" s="494"/>
      <c r="E4" s="494"/>
      <c r="F4" s="630"/>
    </row>
    <row r="5" spans="1:6" ht="12.75" customHeight="1" thickBot="1">
      <c r="A5" s="505"/>
      <c r="B5" s="490"/>
      <c r="C5" s="492"/>
      <c r="D5" s="494"/>
      <c r="E5" s="494"/>
      <c r="F5" s="506">
        <v>2020</v>
      </c>
    </row>
    <row r="6" spans="1:6" ht="44.25" customHeight="1" thickBot="1">
      <c r="A6" s="505"/>
      <c r="B6" s="490"/>
      <c r="C6" s="492"/>
      <c r="D6" s="494"/>
      <c r="E6" s="494"/>
      <c r="F6" s="538"/>
    </row>
    <row r="7" spans="1:6" ht="27" customHeight="1">
      <c r="A7" s="149"/>
      <c r="B7" s="539" t="s">
        <v>169</v>
      </c>
      <c r="C7" s="482"/>
      <c r="D7" s="482"/>
      <c r="E7" s="483"/>
      <c r="F7" s="321">
        <f>F9+F11+F15</f>
        <v>99000</v>
      </c>
    </row>
    <row r="8" spans="1:6" ht="12.75">
      <c r="A8" s="236">
        <v>1</v>
      </c>
      <c r="B8" s="145" t="s">
        <v>75</v>
      </c>
      <c r="C8" s="484" t="s">
        <v>76</v>
      </c>
      <c r="D8" s="484"/>
      <c r="E8" s="485"/>
      <c r="F8" s="304">
        <f>SUM(F9+F11+F15)</f>
        <v>99000</v>
      </c>
    </row>
    <row r="9" spans="1:6" ht="12.75">
      <c r="A9" s="236">
        <v>2</v>
      </c>
      <c r="B9" s="113"/>
      <c r="C9" s="107" t="s">
        <v>170</v>
      </c>
      <c r="D9" s="479" t="s">
        <v>171</v>
      </c>
      <c r="E9" s="469"/>
      <c r="F9" s="287">
        <f>SUM(F10:F10)</f>
        <v>48000</v>
      </c>
    </row>
    <row r="10" spans="1:6" ht="12.75">
      <c r="A10" s="236">
        <v>3</v>
      </c>
      <c r="B10" s="113" t="s">
        <v>340</v>
      </c>
      <c r="C10" s="83"/>
      <c r="D10" s="110">
        <v>650</v>
      </c>
      <c r="E10" s="325" t="s">
        <v>407</v>
      </c>
      <c r="F10" s="288">
        <v>48000</v>
      </c>
    </row>
    <row r="11" spans="1:6" ht="12.75">
      <c r="A11" s="236">
        <v>4</v>
      </c>
      <c r="B11" s="113"/>
      <c r="C11" s="107" t="s">
        <v>172</v>
      </c>
      <c r="D11" s="479" t="s">
        <v>173</v>
      </c>
      <c r="E11" s="469"/>
      <c r="F11" s="287">
        <f>SUM(F12:F14)</f>
        <v>12000</v>
      </c>
    </row>
    <row r="12" spans="1:6" ht="12.75">
      <c r="A12" s="236">
        <v>5</v>
      </c>
      <c r="B12" s="113" t="s">
        <v>340</v>
      </c>
      <c r="C12" s="83"/>
      <c r="D12" s="110">
        <v>630</v>
      </c>
      <c r="E12" s="283" t="s">
        <v>431</v>
      </c>
      <c r="F12" s="288">
        <v>7000</v>
      </c>
    </row>
    <row r="13" spans="1:6" ht="12.75">
      <c r="A13" s="236">
        <v>6</v>
      </c>
      <c r="B13" s="113" t="s">
        <v>340</v>
      </c>
      <c r="C13" s="83"/>
      <c r="D13" s="110">
        <v>630</v>
      </c>
      <c r="E13" s="283" t="s">
        <v>454</v>
      </c>
      <c r="F13" s="288">
        <v>5000</v>
      </c>
    </row>
    <row r="14" spans="1:6" ht="12.75">
      <c r="A14" s="236">
        <v>7</v>
      </c>
      <c r="B14" s="113" t="s">
        <v>340</v>
      </c>
      <c r="C14" s="83"/>
      <c r="D14" s="110">
        <v>630</v>
      </c>
      <c r="E14" s="283" t="s">
        <v>174</v>
      </c>
      <c r="F14" s="288"/>
    </row>
    <row r="15" spans="1:6" ht="12.75">
      <c r="A15" s="236">
        <v>8</v>
      </c>
      <c r="B15" s="113"/>
      <c r="C15" s="107" t="s">
        <v>161</v>
      </c>
      <c r="D15" s="479" t="s">
        <v>162</v>
      </c>
      <c r="E15" s="469"/>
      <c r="F15" s="287">
        <f>SUM(F16+F18)</f>
        <v>39000</v>
      </c>
    </row>
    <row r="16" spans="1:6" ht="12.75">
      <c r="A16" s="236">
        <v>9</v>
      </c>
      <c r="B16" s="113"/>
      <c r="C16" s="83"/>
      <c r="D16" s="478" t="s">
        <v>380</v>
      </c>
      <c r="E16" s="473"/>
      <c r="F16" s="290">
        <f>SUM(F17:F17)</f>
        <v>24000</v>
      </c>
    </row>
    <row r="17" spans="1:6" s="35" customFormat="1" ht="12.75" customHeight="1">
      <c r="A17" s="236">
        <v>10</v>
      </c>
      <c r="B17" s="115" t="s">
        <v>340</v>
      </c>
      <c r="C17" s="99"/>
      <c r="D17" s="111">
        <v>640</v>
      </c>
      <c r="E17" s="282" t="s">
        <v>175</v>
      </c>
      <c r="F17" s="289">
        <v>24000</v>
      </c>
    </row>
    <row r="18" spans="1:6" ht="12.75">
      <c r="A18" s="236">
        <v>11</v>
      </c>
      <c r="B18" s="113"/>
      <c r="C18" s="83"/>
      <c r="D18" s="478" t="s">
        <v>176</v>
      </c>
      <c r="E18" s="473"/>
      <c r="F18" s="290">
        <f>SUM(F19:F19)</f>
        <v>15000</v>
      </c>
    </row>
    <row r="19" spans="1:6" ht="13.5" thickBot="1">
      <c r="A19" s="237">
        <v>12</v>
      </c>
      <c r="B19" s="241" t="s">
        <v>340</v>
      </c>
      <c r="C19" s="118"/>
      <c r="D19" s="128">
        <v>640</v>
      </c>
      <c r="E19" s="310" t="s">
        <v>177</v>
      </c>
      <c r="F19" s="291">
        <v>15000</v>
      </c>
    </row>
    <row r="25" ht="12" customHeight="1"/>
  </sheetData>
  <sheetProtection selectLockedCells="1" selectUnlockedCells="1"/>
  <mergeCells count="13">
    <mergeCell ref="A1:F1"/>
    <mergeCell ref="A3:A6"/>
    <mergeCell ref="B3:C6"/>
    <mergeCell ref="D3:E6"/>
    <mergeCell ref="F3:F4"/>
    <mergeCell ref="D11:E11"/>
    <mergeCell ref="D15:E15"/>
    <mergeCell ref="D16:E16"/>
    <mergeCell ref="D18:E18"/>
    <mergeCell ref="F5:F6"/>
    <mergeCell ref="B7:E7"/>
    <mergeCell ref="C8:E8"/>
    <mergeCell ref="D9:E9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6"/>
  <sheetViews>
    <sheetView zoomScale="110" zoomScaleNormal="110" zoomScalePageLayoutView="0" workbookViewId="0" topLeftCell="A1">
      <selection activeCell="A2" sqref="A2:F65"/>
    </sheetView>
  </sheetViews>
  <sheetFormatPr defaultColWidth="11.57421875" defaultRowHeight="12.75"/>
  <cols>
    <col min="1" max="1" width="4.28125" style="49" customWidth="1"/>
    <col min="2" max="2" width="7.28125" style="0" bestFit="1" customWidth="1"/>
    <col min="3" max="3" width="8.8515625" style="0" customWidth="1"/>
    <col min="4" max="4" width="7.57421875" style="0" customWidth="1"/>
    <col min="5" max="5" width="38.00390625" style="0" customWidth="1"/>
    <col min="6" max="6" width="19.7109375" style="312" customWidth="1"/>
    <col min="7" max="7" width="16.57421875" style="0" customWidth="1"/>
  </cols>
  <sheetData>
    <row r="2" spans="1:6" ht="20.25">
      <c r="A2" s="501" t="s">
        <v>178</v>
      </c>
      <c r="B2" s="501"/>
      <c r="C2" s="501"/>
      <c r="D2" s="501"/>
      <c r="E2" s="501"/>
      <c r="F2" s="501"/>
    </row>
    <row r="3" spans="1:6" ht="13.5" thickBot="1">
      <c r="A3" s="24"/>
      <c r="B3" s="24"/>
      <c r="C3" s="24"/>
      <c r="D3" s="24"/>
      <c r="E3" s="24"/>
      <c r="F3" s="39"/>
    </row>
    <row r="4" spans="1:6" ht="12.75" customHeight="1" thickBot="1">
      <c r="A4" s="489"/>
      <c r="B4" s="480" t="s">
        <v>65</v>
      </c>
      <c r="C4" s="480"/>
      <c r="D4" s="493" t="s">
        <v>66</v>
      </c>
      <c r="E4" s="493"/>
      <c r="F4" s="631" t="s">
        <v>479</v>
      </c>
    </row>
    <row r="5" spans="1:6" ht="13.5" thickBot="1">
      <c r="A5" s="490"/>
      <c r="B5" s="491"/>
      <c r="C5" s="492"/>
      <c r="D5" s="494"/>
      <c r="E5" s="494"/>
      <c r="F5" s="632"/>
    </row>
    <row r="6" spans="1:6" ht="12.75" customHeight="1" thickBot="1">
      <c r="A6" s="490"/>
      <c r="B6" s="491"/>
      <c r="C6" s="492"/>
      <c r="D6" s="494"/>
      <c r="E6" s="494"/>
      <c r="F6" s="480">
        <v>2020</v>
      </c>
    </row>
    <row r="7" spans="1:6" ht="33.75" customHeight="1" thickBot="1">
      <c r="A7" s="490"/>
      <c r="B7" s="491"/>
      <c r="C7" s="492"/>
      <c r="D7" s="494"/>
      <c r="E7" s="494"/>
      <c r="F7" s="481"/>
    </row>
    <row r="8" spans="1:6" ht="21.75" customHeight="1">
      <c r="A8" s="132"/>
      <c r="B8" s="482" t="s">
        <v>179</v>
      </c>
      <c r="C8" s="482"/>
      <c r="D8" s="482"/>
      <c r="E8" s="483"/>
      <c r="F8" s="321">
        <f>F9+F15+F20+F27+F34</f>
        <v>426203.5</v>
      </c>
    </row>
    <row r="9" spans="1:8" s="51" customFormat="1" ht="12.75">
      <c r="A9" s="133">
        <v>1</v>
      </c>
      <c r="B9" s="105" t="s">
        <v>180</v>
      </c>
      <c r="C9" s="500" t="s">
        <v>181</v>
      </c>
      <c r="D9" s="500"/>
      <c r="E9" s="471"/>
      <c r="F9" s="286">
        <f>F10</f>
        <v>313400</v>
      </c>
      <c r="G9" s="22"/>
      <c r="H9" s="22"/>
    </row>
    <row r="10" spans="1:8" s="51" customFormat="1" ht="12.75">
      <c r="A10" s="133">
        <v>2</v>
      </c>
      <c r="B10" s="107" t="s">
        <v>129</v>
      </c>
      <c r="C10" s="107" t="s">
        <v>182</v>
      </c>
      <c r="D10" s="479" t="s">
        <v>369</v>
      </c>
      <c r="E10" s="469"/>
      <c r="F10" s="287">
        <f>SUM(F11:F14)</f>
        <v>313400</v>
      </c>
      <c r="G10" s="22"/>
      <c r="H10" s="22"/>
    </row>
    <row r="11" spans="1:8" s="51" customFormat="1" ht="12.75">
      <c r="A11" s="133">
        <v>3</v>
      </c>
      <c r="B11" s="99" t="s">
        <v>340</v>
      </c>
      <c r="C11" s="99"/>
      <c r="D11" s="110">
        <v>610</v>
      </c>
      <c r="E11" s="283" t="s">
        <v>365</v>
      </c>
      <c r="F11" s="289">
        <v>72900</v>
      </c>
      <c r="G11" s="22"/>
      <c r="H11" s="22"/>
    </row>
    <row r="12" spans="1:8" s="51" customFormat="1" ht="12.75">
      <c r="A12" s="133">
        <v>4</v>
      </c>
      <c r="B12" s="99" t="s">
        <v>340</v>
      </c>
      <c r="C12" s="99"/>
      <c r="D12" s="110">
        <v>620</v>
      </c>
      <c r="E12" s="283" t="s">
        <v>72</v>
      </c>
      <c r="F12" s="289">
        <v>25500</v>
      </c>
      <c r="G12" s="22"/>
      <c r="H12" s="22"/>
    </row>
    <row r="13" spans="1:8" s="51" customFormat="1" ht="12.75">
      <c r="A13" s="133">
        <v>5</v>
      </c>
      <c r="B13" s="99" t="s">
        <v>340</v>
      </c>
      <c r="C13" s="99"/>
      <c r="D13" s="110">
        <v>630</v>
      </c>
      <c r="E13" s="283" t="s">
        <v>393</v>
      </c>
      <c r="F13" s="289">
        <v>214500</v>
      </c>
      <c r="G13" s="22"/>
      <c r="H13" s="22"/>
    </row>
    <row r="14" spans="1:6" ht="13.5" thickBot="1">
      <c r="A14" s="133" t="s">
        <v>447</v>
      </c>
      <c r="B14" s="99" t="s">
        <v>340</v>
      </c>
      <c r="C14" s="44"/>
      <c r="D14" s="226">
        <v>640</v>
      </c>
      <c r="E14" s="284" t="s">
        <v>408</v>
      </c>
      <c r="F14" s="289">
        <v>500</v>
      </c>
    </row>
    <row r="15" spans="1:6" s="51" customFormat="1" ht="12.75">
      <c r="A15" s="133">
        <v>7</v>
      </c>
      <c r="B15" s="105" t="s">
        <v>186</v>
      </c>
      <c r="C15" s="105" t="s">
        <v>363</v>
      </c>
      <c r="D15" s="105"/>
      <c r="E15" s="281"/>
      <c r="F15" s="286">
        <f>F16+F18</f>
        <v>28732</v>
      </c>
    </row>
    <row r="16" spans="1:6" ht="12.75">
      <c r="A16" s="133">
        <v>8</v>
      </c>
      <c r="B16" s="107" t="s">
        <v>77</v>
      </c>
      <c r="C16" s="107" t="s">
        <v>183</v>
      </c>
      <c r="D16" s="479" t="s">
        <v>184</v>
      </c>
      <c r="E16" s="469"/>
      <c r="F16" s="287">
        <f>SUM(F17:F17)</f>
        <v>14004</v>
      </c>
    </row>
    <row r="17" spans="1:6" ht="12.75">
      <c r="A17" s="133">
        <v>9</v>
      </c>
      <c r="B17" s="83" t="s">
        <v>340</v>
      </c>
      <c r="C17" s="83"/>
      <c r="D17" s="110">
        <v>630</v>
      </c>
      <c r="E17" s="283" t="s">
        <v>393</v>
      </c>
      <c r="F17" s="289">
        <v>14004</v>
      </c>
    </row>
    <row r="18" spans="1:6" ht="12.75">
      <c r="A18" s="133">
        <v>10</v>
      </c>
      <c r="B18" s="107" t="s">
        <v>77</v>
      </c>
      <c r="C18" s="107" t="s">
        <v>183</v>
      </c>
      <c r="D18" s="479" t="s">
        <v>364</v>
      </c>
      <c r="E18" s="469"/>
      <c r="F18" s="287">
        <f>SUM(F19:F19)</f>
        <v>14728</v>
      </c>
    </row>
    <row r="19" spans="1:6" ht="12.75">
      <c r="A19" s="133">
        <v>11</v>
      </c>
      <c r="B19" s="83" t="s">
        <v>340</v>
      </c>
      <c r="C19" s="83"/>
      <c r="D19" s="110">
        <v>630</v>
      </c>
      <c r="E19" s="283" t="s">
        <v>393</v>
      </c>
      <c r="F19" s="289">
        <v>14728</v>
      </c>
    </row>
    <row r="20" spans="1:6" s="51" customFormat="1" ht="12.75">
      <c r="A20" s="133">
        <v>12</v>
      </c>
      <c r="B20" s="105" t="s">
        <v>186</v>
      </c>
      <c r="C20" s="500" t="s">
        <v>187</v>
      </c>
      <c r="D20" s="500"/>
      <c r="E20" s="471"/>
      <c r="F20" s="286">
        <f>F21+F23+F25</f>
        <v>7100</v>
      </c>
    </row>
    <row r="21" spans="1:6" ht="12.75">
      <c r="A21" s="133">
        <v>13</v>
      </c>
      <c r="B21" s="107"/>
      <c r="C21" s="107" t="s">
        <v>188</v>
      </c>
      <c r="D21" s="479" t="s">
        <v>189</v>
      </c>
      <c r="E21" s="469"/>
      <c r="F21" s="287">
        <f>SUM(F22)</f>
        <v>1000</v>
      </c>
    </row>
    <row r="22" spans="1:6" ht="12.75">
      <c r="A22" s="133">
        <v>14</v>
      </c>
      <c r="B22" s="83" t="s">
        <v>340</v>
      </c>
      <c r="C22" s="83"/>
      <c r="D22" s="110">
        <v>630</v>
      </c>
      <c r="E22" s="283" t="s">
        <v>393</v>
      </c>
      <c r="F22" s="289">
        <v>1000</v>
      </c>
    </row>
    <row r="23" spans="1:6" ht="12.75">
      <c r="A23" s="133">
        <v>15</v>
      </c>
      <c r="B23" s="107"/>
      <c r="C23" s="107" t="s">
        <v>190</v>
      </c>
      <c r="D23" s="479" t="s">
        <v>191</v>
      </c>
      <c r="E23" s="469"/>
      <c r="F23" s="287">
        <f>SUM(F24:F24)</f>
        <v>3500</v>
      </c>
    </row>
    <row r="24" spans="1:6" ht="12.75">
      <c r="A24" s="133">
        <v>16</v>
      </c>
      <c r="B24" s="83" t="s">
        <v>340</v>
      </c>
      <c r="C24" s="83"/>
      <c r="D24" s="110">
        <v>630</v>
      </c>
      <c r="E24" s="283" t="s">
        <v>393</v>
      </c>
      <c r="F24" s="289">
        <v>3500</v>
      </c>
    </row>
    <row r="25" spans="1:6" ht="12.75">
      <c r="A25" s="133">
        <v>17</v>
      </c>
      <c r="B25" s="107"/>
      <c r="C25" s="107" t="s">
        <v>192</v>
      </c>
      <c r="D25" s="479" t="s">
        <v>193</v>
      </c>
      <c r="E25" s="469"/>
      <c r="F25" s="287">
        <f>SUM(F26:F26)</f>
        <v>2600</v>
      </c>
    </row>
    <row r="26" spans="1:6" ht="12.75">
      <c r="A26" s="133">
        <v>18</v>
      </c>
      <c r="B26" s="130" t="s">
        <v>340</v>
      </c>
      <c r="C26" s="130"/>
      <c r="D26" s="110">
        <v>630</v>
      </c>
      <c r="E26" s="283" t="s">
        <v>393</v>
      </c>
      <c r="F26" s="289">
        <v>2600</v>
      </c>
    </row>
    <row r="27" spans="1:6" s="51" customFormat="1" ht="12.75">
      <c r="A27" s="133">
        <v>19</v>
      </c>
      <c r="B27" s="105" t="s">
        <v>194</v>
      </c>
      <c r="C27" s="500" t="s">
        <v>195</v>
      </c>
      <c r="D27" s="500"/>
      <c r="E27" s="471"/>
      <c r="F27" s="286">
        <f>F28+F30+F32</f>
        <v>35600</v>
      </c>
    </row>
    <row r="28" spans="1:6" ht="12.75">
      <c r="A28" s="133">
        <v>20</v>
      </c>
      <c r="B28" s="107"/>
      <c r="C28" s="107" t="s">
        <v>196</v>
      </c>
      <c r="D28" s="479" t="s">
        <v>197</v>
      </c>
      <c r="E28" s="469"/>
      <c r="F28" s="287">
        <f>SUM(F29)</f>
        <v>2000</v>
      </c>
    </row>
    <row r="29" spans="1:6" ht="12.75">
      <c r="A29" s="133">
        <v>21</v>
      </c>
      <c r="B29" s="83" t="s">
        <v>340</v>
      </c>
      <c r="C29" s="83"/>
      <c r="D29" s="110">
        <v>630</v>
      </c>
      <c r="E29" s="283" t="s">
        <v>393</v>
      </c>
      <c r="F29" s="289">
        <v>2000</v>
      </c>
    </row>
    <row r="30" spans="1:6" ht="12.75">
      <c r="A30" s="133">
        <v>22</v>
      </c>
      <c r="B30" s="107" t="s">
        <v>198</v>
      </c>
      <c r="C30" s="107" t="s">
        <v>199</v>
      </c>
      <c r="D30" s="479" t="s">
        <v>200</v>
      </c>
      <c r="E30" s="469"/>
      <c r="F30" s="287">
        <f>SUM(F31:F31)</f>
        <v>31600</v>
      </c>
    </row>
    <row r="31" spans="1:6" ht="12.75">
      <c r="A31" s="133">
        <v>23</v>
      </c>
      <c r="B31" s="83" t="s">
        <v>340</v>
      </c>
      <c r="C31" s="131"/>
      <c r="D31" s="203">
        <v>630</v>
      </c>
      <c r="E31" s="283" t="s">
        <v>393</v>
      </c>
      <c r="F31" s="322">
        <v>31600</v>
      </c>
    </row>
    <row r="32" spans="1:6" ht="12.75">
      <c r="A32" s="133">
        <v>24</v>
      </c>
      <c r="B32" s="107"/>
      <c r="C32" s="107"/>
      <c r="D32" s="479" t="s">
        <v>201</v>
      </c>
      <c r="E32" s="469"/>
      <c r="F32" s="287">
        <f>SUM(F33:F33)</f>
        <v>2000</v>
      </c>
    </row>
    <row r="33" spans="1:9" ht="12.75">
      <c r="A33" s="133">
        <v>25</v>
      </c>
      <c r="B33" s="83" t="s">
        <v>340</v>
      </c>
      <c r="C33" s="83"/>
      <c r="D33" s="204">
        <v>630</v>
      </c>
      <c r="E33" s="283" t="s">
        <v>393</v>
      </c>
      <c r="F33" s="288">
        <v>2000</v>
      </c>
      <c r="G33" s="52"/>
      <c r="H33" s="52"/>
      <c r="I33" s="52"/>
    </row>
    <row r="34" spans="1:6" ht="12.75">
      <c r="A34" s="133">
        <v>26</v>
      </c>
      <c r="B34" s="105"/>
      <c r="C34" s="500" t="s">
        <v>203</v>
      </c>
      <c r="D34" s="500"/>
      <c r="E34" s="471"/>
      <c r="F34" s="286">
        <f>F35</f>
        <v>41371.5</v>
      </c>
    </row>
    <row r="35" spans="1:6" ht="12.75">
      <c r="A35" s="133">
        <v>27</v>
      </c>
      <c r="B35" s="107"/>
      <c r="C35" s="107" t="s">
        <v>204</v>
      </c>
      <c r="D35" s="479" t="s">
        <v>205</v>
      </c>
      <c r="E35" s="469"/>
      <c r="F35" s="287">
        <f>SUM(F36:F39)</f>
        <v>41371.5</v>
      </c>
    </row>
    <row r="36" spans="1:6" ht="12.75">
      <c r="A36" s="133">
        <v>28</v>
      </c>
      <c r="B36" s="99" t="s">
        <v>340</v>
      </c>
      <c r="C36" s="99"/>
      <c r="D36" s="111">
        <v>610</v>
      </c>
      <c r="E36" s="283" t="s">
        <v>365</v>
      </c>
      <c r="F36" s="289">
        <v>18271.5</v>
      </c>
    </row>
    <row r="37" spans="1:6" ht="12.75">
      <c r="A37" s="133">
        <v>29</v>
      </c>
      <c r="B37" s="99" t="s">
        <v>340</v>
      </c>
      <c r="C37" s="99"/>
      <c r="D37" s="111">
        <v>620</v>
      </c>
      <c r="E37" s="283" t="s">
        <v>72</v>
      </c>
      <c r="F37" s="289">
        <v>6400</v>
      </c>
    </row>
    <row r="38" spans="1:6" ht="12.75">
      <c r="A38" s="133">
        <v>30</v>
      </c>
      <c r="B38" s="99" t="s">
        <v>340</v>
      </c>
      <c r="C38" s="99"/>
      <c r="D38" s="111">
        <v>630</v>
      </c>
      <c r="E38" s="283" t="s">
        <v>393</v>
      </c>
      <c r="F38" s="289">
        <v>16400</v>
      </c>
    </row>
    <row r="39" spans="1:6" ht="13.5" thickBot="1">
      <c r="A39" s="134">
        <v>31</v>
      </c>
      <c r="B39" s="118" t="s">
        <v>340</v>
      </c>
      <c r="C39" s="118"/>
      <c r="D39" s="128">
        <v>642</v>
      </c>
      <c r="E39" s="284" t="s">
        <v>408</v>
      </c>
      <c r="F39" s="294">
        <v>300</v>
      </c>
    </row>
    <row r="40" spans="1:6" ht="12.75">
      <c r="A40" s="238"/>
      <c r="B40" s="44"/>
      <c r="C40" s="44"/>
      <c r="D40" s="44"/>
      <c r="E40" s="44"/>
      <c r="F40" s="319"/>
    </row>
    <row r="41" spans="1:6" ht="12.75">
      <c r="A41" s="239"/>
      <c r="B41" s="45"/>
      <c r="C41" s="45"/>
      <c r="D41" s="202"/>
      <c r="E41" s="43"/>
      <c r="F41" s="320"/>
    </row>
    <row r="42" spans="1:6" ht="12.75">
      <c r="A42" s="240"/>
      <c r="B42" s="101"/>
      <c r="C42" s="101"/>
      <c r="D42" s="101"/>
      <c r="E42" s="101"/>
      <c r="F42" s="311"/>
    </row>
    <row r="43" spans="1:6" ht="21" thickBot="1">
      <c r="A43" s="541" t="s">
        <v>178</v>
      </c>
      <c r="B43" s="501"/>
      <c r="C43" s="501"/>
      <c r="D43" s="501"/>
      <c r="E43" s="501"/>
      <c r="F43" s="501"/>
    </row>
    <row r="44" spans="1:6" ht="12.75" customHeight="1" thickBot="1">
      <c r="A44" s="502"/>
      <c r="B44" s="495" t="s">
        <v>65</v>
      </c>
      <c r="C44" s="495"/>
      <c r="D44" s="498" t="s">
        <v>66</v>
      </c>
      <c r="E44" s="498"/>
      <c r="F44" s="633" t="s">
        <v>479</v>
      </c>
    </row>
    <row r="45" spans="1:6" ht="13.5" thickBot="1">
      <c r="A45" s="503"/>
      <c r="B45" s="496"/>
      <c r="C45" s="497"/>
      <c r="D45" s="499"/>
      <c r="E45" s="499"/>
      <c r="F45" s="634"/>
    </row>
    <row r="46" spans="1:6" ht="12.75" customHeight="1" thickBot="1">
      <c r="A46" s="503"/>
      <c r="B46" s="496"/>
      <c r="C46" s="497"/>
      <c r="D46" s="499"/>
      <c r="E46" s="499"/>
      <c r="F46" s="495">
        <v>2020</v>
      </c>
    </row>
    <row r="47" spans="1:6" ht="33.75" customHeight="1" thickBot="1">
      <c r="A47" s="528"/>
      <c r="B47" s="540"/>
      <c r="C47" s="533"/>
      <c r="D47" s="529"/>
      <c r="E47" s="529"/>
      <c r="F47" s="540"/>
    </row>
    <row r="48" spans="1:6" ht="12.75">
      <c r="A48" s="324"/>
      <c r="B48" s="542"/>
      <c r="C48" s="542"/>
      <c r="D48" s="542"/>
      <c r="E48" s="543"/>
      <c r="F48" s="321">
        <f>F49+F60</f>
        <v>90000</v>
      </c>
    </row>
    <row r="49" spans="1:6" ht="12.75">
      <c r="A49" s="133">
        <v>1</v>
      </c>
      <c r="B49" s="105" t="s">
        <v>180</v>
      </c>
      <c r="C49" s="500" t="s">
        <v>181</v>
      </c>
      <c r="D49" s="500"/>
      <c r="E49" s="471"/>
      <c r="F49" s="286">
        <f>F50+F56+F58</f>
        <v>90000</v>
      </c>
    </row>
    <row r="50" spans="1:6" ht="12.75">
      <c r="A50" s="133">
        <v>2</v>
      </c>
      <c r="B50" s="107" t="s">
        <v>129</v>
      </c>
      <c r="C50" s="107" t="s">
        <v>182</v>
      </c>
      <c r="D50" s="479" t="s">
        <v>369</v>
      </c>
      <c r="E50" s="469"/>
      <c r="F50" s="287">
        <f>SUM(F51:F55)</f>
        <v>90000</v>
      </c>
    </row>
    <row r="51" spans="1:6" ht="12.75">
      <c r="A51" s="133">
        <v>11</v>
      </c>
      <c r="B51" s="111">
        <v>43</v>
      </c>
      <c r="C51" s="99"/>
      <c r="D51" s="110">
        <v>717</v>
      </c>
      <c r="E51" s="283" t="s">
        <v>459</v>
      </c>
      <c r="F51" s="289">
        <v>7000</v>
      </c>
    </row>
    <row r="52" spans="1:6" ht="12.75">
      <c r="A52" s="133">
        <v>12</v>
      </c>
      <c r="B52" s="111">
        <v>52</v>
      </c>
      <c r="C52" s="99"/>
      <c r="D52" s="110">
        <v>717</v>
      </c>
      <c r="E52" s="283" t="s">
        <v>462</v>
      </c>
      <c r="F52" s="289">
        <v>40000</v>
      </c>
    </row>
    <row r="53" spans="1:6" ht="12.75">
      <c r="A53" s="133">
        <v>13</v>
      </c>
      <c r="B53" s="111">
        <v>52</v>
      </c>
      <c r="C53" s="99"/>
      <c r="D53" s="110">
        <v>717</v>
      </c>
      <c r="E53" s="283" t="s">
        <v>463</v>
      </c>
      <c r="F53" s="289">
        <v>30000</v>
      </c>
    </row>
    <row r="54" spans="1:6" ht="12.75">
      <c r="A54" s="133">
        <v>14</v>
      </c>
      <c r="B54" s="111">
        <v>43</v>
      </c>
      <c r="C54" s="99"/>
      <c r="D54" s="110">
        <v>717</v>
      </c>
      <c r="E54" s="283" t="s">
        <v>485</v>
      </c>
      <c r="F54" s="289"/>
    </row>
    <row r="55" spans="1:6" ht="12.75">
      <c r="A55" s="133">
        <v>15</v>
      </c>
      <c r="B55" s="111">
        <v>52</v>
      </c>
      <c r="C55" s="99"/>
      <c r="D55" s="110">
        <v>717</v>
      </c>
      <c r="E55" s="283" t="s">
        <v>464</v>
      </c>
      <c r="F55" s="289">
        <v>13000</v>
      </c>
    </row>
    <row r="56" spans="1:6" ht="12.75">
      <c r="A56" s="133">
        <v>16</v>
      </c>
      <c r="B56" s="107" t="s">
        <v>77</v>
      </c>
      <c r="C56" s="107" t="s">
        <v>196</v>
      </c>
      <c r="D56" s="479" t="s">
        <v>197</v>
      </c>
      <c r="E56" s="469"/>
      <c r="F56" s="287">
        <f>F57</f>
        <v>0</v>
      </c>
    </row>
    <row r="57" spans="1:6" ht="12.75">
      <c r="A57" s="133">
        <v>17</v>
      </c>
      <c r="B57" s="110">
        <v>41</v>
      </c>
      <c r="C57" s="83"/>
      <c r="D57" s="110">
        <v>713</v>
      </c>
      <c r="E57" s="283" t="s">
        <v>371</v>
      </c>
      <c r="F57" s="289"/>
    </row>
    <row r="58" spans="1:6" ht="12.75">
      <c r="A58" s="133">
        <v>18</v>
      </c>
      <c r="B58" s="107" t="s">
        <v>129</v>
      </c>
      <c r="C58" s="107" t="s">
        <v>375</v>
      </c>
      <c r="D58" s="479" t="s">
        <v>201</v>
      </c>
      <c r="E58" s="469"/>
      <c r="F58" s="287">
        <f>SUM(F59:F59)</f>
        <v>0</v>
      </c>
    </row>
    <row r="59" spans="1:6" ht="12.75">
      <c r="A59" s="133">
        <v>19</v>
      </c>
      <c r="B59" s="111">
        <v>41</v>
      </c>
      <c r="C59" s="99"/>
      <c r="D59" s="110">
        <v>713</v>
      </c>
      <c r="E59" s="283" t="s">
        <v>376</v>
      </c>
      <c r="F59" s="289"/>
    </row>
    <row r="60" spans="1:6" ht="12.75">
      <c r="A60" s="133">
        <v>23</v>
      </c>
      <c r="B60" s="105" t="s">
        <v>202</v>
      </c>
      <c r="C60" s="500" t="s">
        <v>203</v>
      </c>
      <c r="D60" s="500"/>
      <c r="E60" s="471"/>
      <c r="F60" s="286">
        <f>F61</f>
        <v>0</v>
      </c>
    </row>
    <row r="61" spans="1:6" ht="12.75">
      <c r="A61" s="133">
        <v>24</v>
      </c>
      <c r="B61" s="107"/>
      <c r="C61" s="107" t="s">
        <v>204</v>
      </c>
      <c r="D61" s="479" t="s">
        <v>205</v>
      </c>
      <c r="E61" s="469"/>
      <c r="F61" s="287">
        <f>SUM(F62:F62)</f>
        <v>0</v>
      </c>
    </row>
    <row r="62" spans="1:6" ht="13.5" thickBot="1">
      <c r="A62" s="134">
        <v>25</v>
      </c>
      <c r="B62" s="128">
        <v>43</v>
      </c>
      <c r="C62" s="118"/>
      <c r="D62" s="136">
        <v>714</v>
      </c>
      <c r="E62" s="284" t="s">
        <v>370</v>
      </c>
      <c r="F62" s="294"/>
    </row>
    <row r="63" spans="1:6" ht="12.75">
      <c r="A63" s="24"/>
      <c r="B63" s="36"/>
      <c r="C63" s="36"/>
      <c r="D63" s="36"/>
      <c r="E63" s="36"/>
      <c r="F63" s="39"/>
    </row>
    <row r="64" spans="1:6" ht="12.75">
      <c r="A64" s="24"/>
      <c r="B64" s="36"/>
      <c r="C64" s="36"/>
      <c r="D64" s="36"/>
      <c r="E64" s="36"/>
      <c r="F64" s="39"/>
    </row>
    <row r="65" spans="1:6" ht="12.75">
      <c r="A65" s="24"/>
      <c r="B65" s="36"/>
      <c r="C65" s="36"/>
      <c r="D65" s="36"/>
      <c r="E65" s="36"/>
      <c r="F65" s="39"/>
    </row>
    <row r="66" spans="1:6" ht="12.75">
      <c r="A66" s="24"/>
      <c r="B66" s="36"/>
      <c r="C66" s="36"/>
      <c r="D66" s="36"/>
      <c r="E66" s="36"/>
      <c r="F66" s="39"/>
    </row>
    <row r="67" spans="1:6" ht="12.75">
      <c r="A67" s="24"/>
      <c r="B67" s="36"/>
      <c r="C67" s="36"/>
      <c r="D67" s="36"/>
      <c r="E67" s="36"/>
      <c r="F67" s="39"/>
    </row>
    <row r="68" spans="1:6" ht="12.75">
      <c r="A68" s="24"/>
      <c r="B68" s="36"/>
      <c r="C68" s="36"/>
      <c r="D68" s="36"/>
      <c r="E68" s="36"/>
      <c r="F68" s="39"/>
    </row>
    <row r="69" spans="1:6" ht="12.75">
      <c r="A69" s="24"/>
      <c r="B69" s="36"/>
      <c r="C69" s="36"/>
      <c r="D69" s="36"/>
      <c r="E69" s="36"/>
      <c r="F69" s="39"/>
    </row>
    <row r="70" spans="1:6" ht="12.75">
      <c r="A70" s="24"/>
      <c r="B70" s="36"/>
      <c r="C70" s="36"/>
      <c r="D70" s="36"/>
      <c r="E70" s="36"/>
      <c r="F70" s="39"/>
    </row>
    <row r="71" spans="1:6" ht="12.75">
      <c r="A71" s="24"/>
      <c r="B71" s="36"/>
      <c r="C71" s="36"/>
      <c r="D71" s="36"/>
      <c r="E71" s="36"/>
      <c r="F71" s="39"/>
    </row>
    <row r="72" spans="1:6" ht="12.75">
      <c r="A72" s="24"/>
      <c r="B72" s="36"/>
      <c r="C72" s="36"/>
      <c r="D72" s="36"/>
      <c r="E72" s="36"/>
      <c r="F72" s="39"/>
    </row>
    <row r="73" spans="1:6" ht="12.75">
      <c r="A73" s="24"/>
      <c r="B73" s="36"/>
      <c r="C73" s="36"/>
      <c r="D73" s="36"/>
      <c r="E73" s="36"/>
      <c r="F73" s="39"/>
    </row>
    <row r="74" spans="1:6" ht="12.75">
      <c r="A74" s="24"/>
      <c r="B74" s="36"/>
      <c r="C74" s="36"/>
      <c r="D74" s="36"/>
      <c r="E74" s="36"/>
      <c r="F74" s="39"/>
    </row>
    <row r="75" spans="1:6" ht="12.75">
      <c r="A75" s="24"/>
      <c r="B75" s="36"/>
      <c r="C75" s="36"/>
      <c r="D75" s="36"/>
      <c r="E75" s="36"/>
      <c r="F75" s="39"/>
    </row>
    <row r="76" spans="1:6" ht="12.75">
      <c r="A76" s="24"/>
      <c r="B76" s="36"/>
      <c r="C76" s="36"/>
      <c r="D76" s="36"/>
      <c r="E76" s="36"/>
      <c r="F76" s="39"/>
    </row>
    <row r="77" spans="1:6" ht="12.75">
      <c r="A77" s="24"/>
      <c r="B77" s="36"/>
      <c r="C77" s="36"/>
      <c r="D77" s="36"/>
      <c r="E77" s="36"/>
      <c r="F77" s="39"/>
    </row>
    <row r="78" spans="1:6" ht="12.75">
      <c r="A78" s="24"/>
      <c r="B78" s="36"/>
      <c r="C78" s="36"/>
      <c r="D78" s="36"/>
      <c r="E78" s="36"/>
      <c r="F78" s="39"/>
    </row>
    <row r="79" spans="1:6" ht="12.75">
      <c r="A79" s="24"/>
      <c r="B79" s="36"/>
      <c r="C79" s="36"/>
      <c r="D79" s="36"/>
      <c r="E79" s="36"/>
      <c r="F79" s="39"/>
    </row>
    <row r="80" spans="1:6" ht="12.75">
      <c r="A80" s="24"/>
      <c r="B80" s="36"/>
      <c r="C80" s="36"/>
      <c r="D80" s="36"/>
      <c r="E80" s="36"/>
      <c r="F80" s="39"/>
    </row>
    <row r="81" spans="1:6" ht="12.75">
      <c r="A81" s="24"/>
      <c r="B81" s="36"/>
      <c r="C81" s="36"/>
      <c r="D81" s="36"/>
      <c r="E81" s="36"/>
      <c r="F81" s="39"/>
    </row>
    <row r="82" spans="1:6" ht="12.75">
      <c r="A82" s="24"/>
      <c r="B82" s="36"/>
      <c r="C82" s="36"/>
      <c r="D82" s="36"/>
      <c r="E82" s="36"/>
      <c r="F82" s="39"/>
    </row>
    <row r="83" spans="1:6" ht="12.75">
      <c r="A83" s="24"/>
      <c r="B83" s="36"/>
      <c r="C83" s="36"/>
      <c r="D83" s="36"/>
      <c r="E83" s="36"/>
      <c r="F83" s="39"/>
    </row>
    <row r="84" spans="1:6" ht="12.75">
      <c r="A84" s="24"/>
      <c r="B84" s="36"/>
      <c r="C84" s="36"/>
      <c r="D84" s="36"/>
      <c r="E84" s="36"/>
      <c r="F84" s="39"/>
    </row>
    <row r="85" spans="1:6" ht="12.75">
      <c r="A85" s="24"/>
      <c r="B85" s="36"/>
      <c r="C85" s="36"/>
      <c r="D85" s="36"/>
      <c r="E85" s="36"/>
      <c r="F85" s="39"/>
    </row>
    <row r="86" spans="1:6" ht="12.75">
      <c r="A86" s="24"/>
      <c r="B86" s="36"/>
      <c r="C86" s="36"/>
      <c r="D86" s="36"/>
      <c r="E86" s="36"/>
      <c r="F86" s="39"/>
    </row>
    <row r="87" spans="1:6" ht="12.75">
      <c r="A87" s="24"/>
      <c r="B87" s="36"/>
      <c r="C87" s="36"/>
      <c r="D87" s="36"/>
      <c r="E87" s="36"/>
      <c r="F87" s="39"/>
    </row>
    <row r="88" spans="1:6" ht="12.75">
      <c r="A88" s="24"/>
      <c r="B88" s="36"/>
      <c r="C88" s="36"/>
      <c r="D88" s="36"/>
      <c r="E88" s="36"/>
      <c r="F88" s="39"/>
    </row>
    <row r="89" spans="1:6" ht="12.75">
      <c r="A89" s="24"/>
      <c r="B89" s="36"/>
      <c r="C89" s="36"/>
      <c r="D89" s="36"/>
      <c r="E89" s="36"/>
      <c r="F89" s="39"/>
    </row>
    <row r="90" spans="1:6" ht="12.75">
      <c r="A90" s="24"/>
      <c r="B90" s="36"/>
      <c r="C90" s="36"/>
      <c r="D90" s="36"/>
      <c r="E90" s="36"/>
      <c r="F90" s="39"/>
    </row>
    <row r="91" spans="1:6" ht="12.75">
      <c r="A91" s="24"/>
      <c r="B91" s="36"/>
      <c r="C91" s="36"/>
      <c r="D91" s="36"/>
      <c r="E91" s="36"/>
      <c r="F91" s="39"/>
    </row>
    <row r="92" spans="1:6" ht="12.75">
      <c r="A92" s="24"/>
      <c r="B92" s="36"/>
      <c r="C92" s="36"/>
      <c r="D92" s="36"/>
      <c r="E92" s="36"/>
      <c r="F92" s="39"/>
    </row>
    <row r="93" spans="1:6" ht="12.75">
      <c r="A93" s="24"/>
      <c r="B93" s="36"/>
      <c r="C93" s="36"/>
      <c r="D93" s="36"/>
      <c r="E93" s="36"/>
      <c r="F93" s="39"/>
    </row>
    <row r="94" spans="1:6" ht="12.75">
      <c r="A94" s="24"/>
      <c r="B94" s="36"/>
      <c r="C94" s="36"/>
      <c r="D94" s="36"/>
      <c r="E94" s="36"/>
      <c r="F94" s="39"/>
    </row>
    <row r="95" spans="1:6" ht="12.75">
      <c r="A95" s="24"/>
      <c r="B95" s="36"/>
      <c r="C95" s="36"/>
      <c r="D95" s="36"/>
      <c r="E95" s="36"/>
      <c r="F95" s="39"/>
    </row>
    <row r="96" spans="1:6" ht="12.75">
      <c r="A96" s="24"/>
      <c r="B96" s="36"/>
      <c r="C96" s="36"/>
      <c r="D96" s="36"/>
      <c r="E96" s="36"/>
      <c r="F96" s="39"/>
    </row>
    <row r="97" spans="1:6" ht="12.75">
      <c r="A97" s="24"/>
      <c r="B97" s="36"/>
      <c r="C97" s="36"/>
      <c r="D97" s="36"/>
      <c r="E97" s="36"/>
      <c r="F97" s="39"/>
    </row>
    <row r="98" spans="1:6" ht="12.75">
      <c r="A98" s="24"/>
      <c r="B98" s="36"/>
      <c r="C98" s="36"/>
      <c r="D98" s="36"/>
      <c r="E98" s="36"/>
      <c r="F98" s="39"/>
    </row>
    <row r="99" spans="1:6" ht="12.75">
      <c r="A99" s="24"/>
      <c r="B99" s="36"/>
      <c r="C99" s="36"/>
      <c r="D99" s="36"/>
      <c r="E99" s="36"/>
      <c r="F99" s="39"/>
    </row>
    <row r="100" spans="1:6" ht="12.75">
      <c r="A100" s="24"/>
      <c r="B100" s="36"/>
      <c r="C100" s="36"/>
      <c r="D100" s="36"/>
      <c r="E100" s="36"/>
      <c r="F100" s="39"/>
    </row>
    <row r="101" spans="1:6" ht="12.75">
      <c r="A101" s="24"/>
      <c r="B101" s="36"/>
      <c r="C101" s="36"/>
      <c r="D101" s="36"/>
      <c r="E101" s="36"/>
      <c r="F101" s="39"/>
    </row>
    <row r="102" spans="1:6" ht="12.75">
      <c r="A102" s="24"/>
      <c r="B102" s="36"/>
      <c r="C102" s="36"/>
      <c r="D102" s="36"/>
      <c r="E102" s="36"/>
      <c r="F102" s="39"/>
    </row>
    <row r="103" spans="1:6" ht="12.75">
      <c r="A103" s="24"/>
      <c r="B103" s="36"/>
      <c r="C103" s="36"/>
      <c r="D103" s="36"/>
      <c r="E103" s="36"/>
      <c r="F103" s="39"/>
    </row>
    <row r="104" spans="1:6" ht="12.75">
      <c r="A104" s="24"/>
      <c r="B104" s="36"/>
      <c r="C104" s="36"/>
      <c r="D104" s="36"/>
      <c r="E104" s="36"/>
      <c r="F104" s="39"/>
    </row>
    <row r="105" spans="1:6" ht="12.75">
      <c r="A105" s="24"/>
      <c r="B105" s="36"/>
      <c r="C105" s="36"/>
      <c r="D105" s="36"/>
      <c r="E105" s="36"/>
      <c r="F105" s="39"/>
    </row>
    <row r="106" spans="1:6" ht="12.75">
      <c r="A106" s="24"/>
      <c r="B106" s="36"/>
      <c r="C106" s="36"/>
      <c r="D106" s="36"/>
      <c r="E106" s="36"/>
      <c r="F106" s="39"/>
    </row>
    <row r="107" spans="1:6" ht="12.75">
      <c r="A107" s="24"/>
      <c r="B107" s="36"/>
      <c r="C107" s="36"/>
      <c r="D107" s="36"/>
      <c r="E107" s="36"/>
      <c r="F107" s="39"/>
    </row>
    <row r="108" spans="1:6" ht="12.75">
      <c r="A108" s="24"/>
      <c r="B108" s="36"/>
      <c r="C108" s="36"/>
      <c r="D108" s="36"/>
      <c r="E108" s="36"/>
      <c r="F108" s="39"/>
    </row>
    <row r="109" spans="1:6" ht="12.75">
      <c r="A109" s="24"/>
      <c r="B109" s="36"/>
      <c r="C109" s="36"/>
      <c r="D109" s="36"/>
      <c r="E109" s="36"/>
      <c r="F109" s="39"/>
    </row>
    <row r="110" spans="1:6" ht="12.75">
      <c r="A110" s="24"/>
      <c r="B110" s="36"/>
      <c r="C110" s="36"/>
      <c r="D110" s="36"/>
      <c r="E110" s="36"/>
      <c r="F110" s="39"/>
    </row>
    <row r="111" spans="1:6" ht="12.75">
      <c r="A111" s="24"/>
      <c r="B111" s="36"/>
      <c r="C111" s="36"/>
      <c r="D111" s="36"/>
      <c r="E111" s="36"/>
      <c r="F111" s="39"/>
    </row>
    <row r="112" spans="1:6" ht="12.75">
      <c r="A112" s="24"/>
      <c r="B112" s="36"/>
      <c r="C112" s="36"/>
      <c r="D112" s="36"/>
      <c r="E112" s="36"/>
      <c r="F112" s="39"/>
    </row>
    <row r="113" spans="1:6" ht="12.75">
      <c r="A113" s="24"/>
      <c r="B113" s="36"/>
      <c r="C113" s="36"/>
      <c r="D113" s="36"/>
      <c r="E113" s="36"/>
      <c r="F113" s="39"/>
    </row>
    <row r="114" spans="1:6" ht="12.75">
      <c r="A114" s="24"/>
      <c r="B114" s="36"/>
      <c r="C114" s="36"/>
      <c r="D114" s="36"/>
      <c r="E114" s="36"/>
      <c r="F114" s="39"/>
    </row>
    <row r="115" spans="1:6" ht="12.75">
      <c r="A115" s="24"/>
      <c r="B115" s="36"/>
      <c r="C115" s="36"/>
      <c r="D115" s="36"/>
      <c r="E115" s="36"/>
      <c r="F115" s="39"/>
    </row>
    <row r="116" spans="1:6" ht="12.75">
      <c r="A116" s="24"/>
      <c r="B116" s="36"/>
      <c r="C116" s="36"/>
      <c r="D116" s="36"/>
      <c r="E116" s="36"/>
      <c r="F116" s="39"/>
    </row>
    <row r="117" spans="1:6" ht="12.75">
      <c r="A117" s="24"/>
      <c r="B117" s="36"/>
      <c r="C117" s="36"/>
      <c r="D117" s="36"/>
      <c r="E117" s="36"/>
      <c r="F117" s="39"/>
    </row>
    <row r="118" spans="1:6" ht="12.75">
      <c r="A118" s="24"/>
      <c r="B118" s="36"/>
      <c r="C118" s="36"/>
      <c r="D118" s="36"/>
      <c r="E118" s="36"/>
      <c r="F118" s="39"/>
    </row>
    <row r="119" spans="1:6" ht="12.75">
      <c r="A119" s="24"/>
      <c r="B119" s="36"/>
      <c r="C119" s="36"/>
      <c r="D119" s="36"/>
      <c r="E119" s="36"/>
      <c r="F119" s="39"/>
    </row>
    <row r="120" spans="1:6" ht="12.75">
      <c r="A120" s="24"/>
      <c r="B120" s="36"/>
      <c r="C120" s="36"/>
      <c r="D120" s="36"/>
      <c r="E120" s="36"/>
      <c r="F120" s="39"/>
    </row>
    <row r="121" spans="1:6" ht="12.75">
      <c r="A121" s="24"/>
      <c r="B121" s="36"/>
      <c r="C121" s="36"/>
      <c r="D121" s="36"/>
      <c r="E121" s="36"/>
      <c r="F121" s="39"/>
    </row>
    <row r="122" spans="1:6" ht="12.75">
      <c r="A122" s="24"/>
      <c r="B122" s="36"/>
      <c r="C122" s="36"/>
      <c r="D122" s="36"/>
      <c r="E122" s="36"/>
      <c r="F122" s="39"/>
    </row>
    <row r="123" spans="1:6" ht="12.75">
      <c r="A123" s="24"/>
      <c r="B123" s="36"/>
      <c r="C123" s="36"/>
      <c r="D123" s="36"/>
      <c r="E123" s="36"/>
      <c r="F123" s="39"/>
    </row>
    <row r="124" spans="1:6" ht="12.75">
      <c r="A124" s="24"/>
      <c r="B124" s="36"/>
      <c r="C124" s="36"/>
      <c r="D124" s="36"/>
      <c r="E124" s="36"/>
      <c r="F124" s="39"/>
    </row>
    <row r="125" spans="1:6" ht="12.75">
      <c r="A125" s="24"/>
      <c r="B125" s="36"/>
      <c r="C125" s="36"/>
      <c r="D125" s="36"/>
      <c r="E125" s="36"/>
      <c r="F125" s="39"/>
    </row>
    <row r="126" spans="1:6" ht="12.75">
      <c r="A126" s="24"/>
      <c r="B126" s="36"/>
      <c r="C126" s="36"/>
      <c r="D126" s="36"/>
      <c r="E126" s="36"/>
      <c r="F126" s="39"/>
    </row>
    <row r="127" spans="1:6" ht="12.75">
      <c r="A127" s="24"/>
      <c r="B127" s="36"/>
      <c r="C127" s="36"/>
      <c r="D127" s="36"/>
      <c r="E127" s="36"/>
      <c r="F127" s="39"/>
    </row>
    <row r="128" spans="1:6" ht="12.75">
      <c r="A128" s="24"/>
      <c r="B128" s="36"/>
      <c r="C128" s="36"/>
      <c r="D128" s="36"/>
      <c r="E128" s="36"/>
      <c r="F128" s="39"/>
    </row>
    <row r="129" spans="1:6" ht="12.75">
      <c r="A129" s="24"/>
      <c r="B129" s="36"/>
      <c r="C129" s="36"/>
      <c r="D129" s="36"/>
      <c r="E129" s="36"/>
      <c r="F129" s="39"/>
    </row>
    <row r="130" spans="1:6" ht="12.75">
      <c r="A130" s="24"/>
      <c r="B130" s="36"/>
      <c r="C130" s="36"/>
      <c r="D130" s="36"/>
      <c r="E130" s="36"/>
      <c r="F130" s="39"/>
    </row>
    <row r="131" spans="1:6" ht="12.75">
      <c r="A131" s="24"/>
      <c r="B131" s="36"/>
      <c r="C131" s="36"/>
      <c r="D131" s="36"/>
      <c r="E131" s="36"/>
      <c r="F131" s="39"/>
    </row>
    <row r="132" spans="1:6" ht="12.75">
      <c r="A132" s="24"/>
      <c r="B132" s="36"/>
      <c r="C132" s="36"/>
      <c r="D132" s="36"/>
      <c r="E132" s="36"/>
      <c r="F132" s="39"/>
    </row>
    <row r="133" spans="1:6" ht="12.75">
      <c r="A133" s="24"/>
      <c r="B133" s="36"/>
      <c r="C133" s="36"/>
      <c r="D133" s="36"/>
      <c r="E133" s="36"/>
      <c r="F133" s="39"/>
    </row>
    <row r="134" spans="1:6" ht="12.75">
      <c r="A134" s="24"/>
      <c r="B134" s="36"/>
      <c r="C134" s="36"/>
      <c r="D134" s="36"/>
      <c r="E134" s="36"/>
      <c r="F134" s="39"/>
    </row>
    <row r="135" ht="12.75">
      <c r="A135" s="24"/>
    </row>
    <row r="136" ht="12.75">
      <c r="A136" s="24"/>
    </row>
  </sheetData>
  <sheetProtection selectLockedCells="1" selectUnlockedCells="1"/>
  <mergeCells count="34">
    <mergeCell ref="F44:F45"/>
    <mergeCell ref="D61:E61"/>
    <mergeCell ref="A44:A47"/>
    <mergeCell ref="B44:C47"/>
    <mergeCell ref="D44:E47"/>
    <mergeCell ref="D32:E32"/>
    <mergeCell ref="D23:E23"/>
    <mergeCell ref="D25:E25"/>
    <mergeCell ref="A2:F2"/>
    <mergeCell ref="A4:A7"/>
    <mergeCell ref="B4:C7"/>
    <mergeCell ref="D4:E7"/>
    <mergeCell ref="F6:F7"/>
    <mergeCell ref="F4:F5"/>
    <mergeCell ref="D56:E56"/>
    <mergeCell ref="C60:E60"/>
    <mergeCell ref="B8:E8"/>
    <mergeCell ref="C9:E9"/>
    <mergeCell ref="D10:E10"/>
    <mergeCell ref="D21:E21"/>
    <mergeCell ref="D35:E35"/>
    <mergeCell ref="C20:E20"/>
    <mergeCell ref="D28:E28"/>
    <mergeCell ref="D30:E30"/>
    <mergeCell ref="C34:E34"/>
    <mergeCell ref="F46:F47"/>
    <mergeCell ref="D16:E16"/>
    <mergeCell ref="D18:E18"/>
    <mergeCell ref="A43:F43"/>
    <mergeCell ref="D58:E58"/>
    <mergeCell ref="B48:E48"/>
    <mergeCell ref="C27:E27"/>
    <mergeCell ref="C49:E49"/>
    <mergeCell ref="D50:E50"/>
  </mergeCells>
  <printOptions horizontalCentered="1"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124" zoomScaleNormal="124" zoomScalePageLayoutView="0" workbookViewId="0" topLeftCell="A1">
      <selection activeCell="A1" sqref="A1:F48"/>
    </sheetView>
  </sheetViews>
  <sheetFormatPr defaultColWidth="11.57421875" defaultRowHeight="12.75"/>
  <cols>
    <col min="1" max="1" width="4.28125" style="0" customWidth="1"/>
    <col min="2" max="2" width="4.8515625" style="0" customWidth="1"/>
    <col min="3" max="3" width="8.57421875" style="0" customWidth="1"/>
    <col min="4" max="4" width="7.00390625" style="0" customWidth="1"/>
    <col min="5" max="5" width="46.7109375" style="0" bestFit="1" customWidth="1"/>
    <col min="6" max="6" width="12.8515625" style="312" bestFit="1" customWidth="1"/>
    <col min="7" max="7" width="29.28125" style="0" customWidth="1"/>
    <col min="8" max="10" width="0" style="0" hidden="1" customWidth="1"/>
    <col min="11" max="11" width="12.140625" style="0" bestFit="1" customWidth="1"/>
  </cols>
  <sheetData>
    <row r="1" spans="1:6" ht="20.25" customHeight="1">
      <c r="A1" s="501" t="s">
        <v>206</v>
      </c>
      <c r="B1" s="501"/>
      <c r="C1" s="501"/>
      <c r="D1" s="501"/>
      <c r="E1" s="501"/>
      <c r="F1" s="501"/>
    </row>
    <row r="2" spans="1:6" ht="13.5" thickBot="1">
      <c r="A2" s="43"/>
      <c r="B2" s="43"/>
      <c r="C2" s="43"/>
      <c r="D2" s="43"/>
      <c r="E2" s="43"/>
      <c r="F2" s="311"/>
    </row>
    <row r="3" spans="1:6" ht="12.75" customHeight="1" thickBot="1">
      <c r="A3" s="455"/>
      <c r="B3" s="549" t="s">
        <v>65</v>
      </c>
      <c r="C3" s="549"/>
      <c r="D3" s="462" t="s">
        <v>66</v>
      </c>
      <c r="E3" s="462"/>
      <c r="F3" s="629" t="s">
        <v>479</v>
      </c>
    </row>
    <row r="4" spans="1:6" ht="13.5" thickBot="1">
      <c r="A4" s="538"/>
      <c r="B4" s="481"/>
      <c r="C4" s="550"/>
      <c r="D4" s="537"/>
      <c r="E4" s="537"/>
      <c r="F4" s="630"/>
    </row>
    <row r="5" spans="1:6" ht="12.75" customHeight="1" thickBot="1">
      <c r="A5" s="538"/>
      <c r="B5" s="481"/>
      <c r="C5" s="550"/>
      <c r="D5" s="537"/>
      <c r="E5" s="537"/>
      <c r="F5" s="549">
        <v>2020</v>
      </c>
    </row>
    <row r="6" spans="1:6" ht="38.25" customHeight="1" thickBot="1">
      <c r="A6" s="538"/>
      <c r="B6" s="481"/>
      <c r="C6" s="550"/>
      <c r="D6" s="537"/>
      <c r="E6" s="537"/>
      <c r="F6" s="481"/>
    </row>
    <row r="7" spans="1:6" ht="18.75" customHeight="1">
      <c r="A7" s="179"/>
      <c r="B7" s="482" t="s">
        <v>207</v>
      </c>
      <c r="C7" s="482"/>
      <c r="D7" s="482"/>
      <c r="E7" s="482"/>
      <c r="F7" s="129">
        <f>F8+F11</f>
        <v>84500</v>
      </c>
    </row>
    <row r="8" spans="1:6" s="51" customFormat="1" ht="12.75">
      <c r="A8" s="127">
        <v>1</v>
      </c>
      <c r="B8" s="124" t="s">
        <v>68</v>
      </c>
      <c r="C8" s="484" t="s">
        <v>69</v>
      </c>
      <c r="D8" s="484"/>
      <c r="E8" s="484"/>
      <c r="F8" s="125">
        <f>SUM(F9)</f>
        <v>56000</v>
      </c>
    </row>
    <row r="9" spans="1:6" ht="12.75">
      <c r="A9" s="127">
        <v>2</v>
      </c>
      <c r="B9" s="99"/>
      <c r="C9" s="107" t="s">
        <v>208</v>
      </c>
      <c r="D9" s="479" t="s">
        <v>209</v>
      </c>
      <c r="E9" s="479"/>
      <c r="F9" s="108">
        <f>SUM(F10:F10)</f>
        <v>56000</v>
      </c>
    </row>
    <row r="10" spans="1:6" ht="12.75">
      <c r="A10" s="127">
        <v>3</v>
      </c>
      <c r="B10" s="83" t="s">
        <v>340</v>
      </c>
      <c r="C10" s="98"/>
      <c r="D10" s="110">
        <v>630</v>
      </c>
      <c r="E10" s="83" t="s">
        <v>393</v>
      </c>
      <c r="F10" s="87">
        <v>56000</v>
      </c>
    </row>
    <row r="11" spans="1:6" ht="12.75" customHeight="1">
      <c r="A11" s="127">
        <v>4</v>
      </c>
      <c r="B11" s="124" t="s">
        <v>210</v>
      </c>
      <c r="C11" s="484" t="s">
        <v>211</v>
      </c>
      <c r="D11" s="484"/>
      <c r="E11" s="484"/>
      <c r="F11" s="125">
        <f>F12+F14</f>
        <v>28500</v>
      </c>
    </row>
    <row r="12" spans="1:6" ht="12.75">
      <c r="A12" s="127">
        <v>5</v>
      </c>
      <c r="B12" s="99"/>
      <c r="C12" s="107" t="s">
        <v>212</v>
      </c>
      <c r="D12" s="479" t="s">
        <v>213</v>
      </c>
      <c r="E12" s="479"/>
      <c r="F12" s="108">
        <f>SUM(F13:F13)</f>
        <v>26000</v>
      </c>
    </row>
    <row r="13" spans="1:6" ht="12.75">
      <c r="A13" s="127">
        <v>6</v>
      </c>
      <c r="B13" s="99" t="s">
        <v>340</v>
      </c>
      <c r="C13" s="99"/>
      <c r="D13" s="111">
        <v>630</v>
      </c>
      <c r="E13" s="99" t="s">
        <v>393</v>
      </c>
      <c r="F13" s="87">
        <v>26000</v>
      </c>
    </row>
    <row r="14" spans="1:6" ht="12.75">
      <c r="A14" s="127">
        <v>8</v>
      </c>
      <c r="B14" s="99"/>
      <c r="C14" s="107" t="s">
        <v>212</v>
      </c>
      <c r="D14" s="107"/>
      <c r="E14" s="107" t="s">
        <v>214</v>
      </c>
      <c r="F14" s="108">
        <f>SUM(F15:F15)</f>
        <v>2500</v>
      </c>
    </row>
    <row r="15" spans="1:6" ht="13.5" thickBot="1">
      <c r="A15" s="180">
        <v>9</v>
      </c>
      <c r="B15" s="135" t="s">
        <v>340</v>
      </c>
      <c r="C15" s="135"/>
      <c r="D15" s="136">
        <v>630</v>
      </c>
      <c r="E15" s="135" t="s">
        <v>393</v>
      </c>
      <c r="F15" s="137">
        <v>2500</v>
      </c>
    </row>
    <row r="16" spans="1:6" s="35" customFormat="1" ht="12.75">
      <c r="A16" s="55"/>
      <c r="B16"/>
      <c r="C16"/>
      <c r="D16"/>
      <c r="E16" s="29"/>
      <c r="F16" s="312"/>
    </row>
    <row r="17" spans="2:6" ht="13.5" customHeight="1">
      <c r="B17" s="41"/>
      <c r="C17" s="41"/>
      <c r="D17" s="41"/>
      <c r="E17" s="41"/>
      <c r="F17" s="313"/>
    </row>
    <row r="18" spans="1:6" ht="17.25" customHeight="1" thickBot="1">
      <c r="A18" s="41" t="s">
        <v>206</v>
      </c>
      <c r="B18" s="24"/>
      <c r="C18" s="24"/>
      <c r="D18" s="24"/>
      <c r="E18" s="24"/>
      <c r="F18" s="39"/>
    </row>
    <row r="19" spans="1:6" ht="12.75" customHeight="1" thickBot="1">
      <c r="A19" s="502"/>
      <c r="B19" s="547" t="s">
        <v>65</v>
      </c>
      <c r="C19" s="547"/>
      <c r="D19" s="548" t="s">
        <v>66</v>
      </c>
      <c r="E19" s="548"/>
      <c r="F19" s="627" t="s">
        <v>479</v>
      </c>
    </row>
    <row r="20" spans="1:6" ht="12.75" customHeight="1" thickBot="1">
      <c r="A20" s="503"/>
      <c r="B20" s="533"/>
      <c r="C20" s="533"/>
      <c r="D20" s="529"/>
      <c r="E20" s="529"/>
      <c r="F20" s="628"/>
    </row>
    <row r="21" spans="1:6" ht="40.5" customHeight="1" thickBot="1">
      <c r="A21" s="503"/>
      <c r="B21" s="533"/>
      <c r="C21" s="533"/>
      <c r="D21" s="529"/>
      <c r="E21" s="529"/>
      <c r="F21" s="551">
        <v>2020</v>
      </c>
    </row>
    <row r="22" spans="1:6" ht="13.5" thickBot="1">
      <c r="A22" s="503"/>
      <c r="B22" s="533"/>
      <c r="C22" s="533"/>
      <c r="D22" s="529"/>
      <c r="E22" s="529"/>
      <c r="F22" s="552"/>
    </row>
    <row r="23" spans="1:10" ht="13.5" thickBot="1">
      <c r="A23" s="176"/>
      <c r="B23" s="546" t="s">
        <v>207</v>
      </c>
      <c r="C23" s="546"/>
      <c r="D23" s="546"/>
      <c r="E23" s="475"/>
      <c r="F23" s="314">
        <f>F32+F24</f>
        <v>1252981.77</v>
      </c>
      <c r="G23" s="51"/>
      <c r="H23" s="51"/>
      <c r="I23" s="51"/>
      <c r="J23" s="51"/>
    </row>
    <row r="24" spans="1:10" ht="12.75">
      <c r="A24" s="177">
        <v>1</v>
      </c>
      <c r="B24" s="54" t="s">
        <v>68</v>
      </c>
      <c r="C24" s="545" t="s">
        <v>69</v>
      </c>
      <c r="D24" s="545"/>
      <c r="E24" s="545"/>
      <c r="F24" s="315">
        <f>SUM(F25)</f>
        <v>260000</v>
      </c>
      <c r="G24" s="51"/>
      <c r="H24" s="51"/>
      <c r="I24" s="51"/>
      <c r="J24" s="51"/>
    </row>
    <row r="25" spans="1:10" ht="12.75">
      <c r="A25" s="177">
        <v>2</v>
      </c>
      <c r="B25" s="32"/>
      <c r="C25" s="27" t="s">
        <v>208</v>
      </c>
      <c r="D25" s="544" t="s">
        <v>209</v>
      </c>
      <c r="E25" s="544"/>
      <c r="F25" s="316">
        <f>SUM(F26:F31)</f>
        <v>260000</v>
      </c>
      <c r="G25" s="51"/>
      <c r="H25" s="51"/>
      <c r="I25" s="51"/>
      <c r="J25" s="51"/>
    </row>
    <row r="26" spans="1:10" ht="12.75">
      <c r="A26" s="177">
        <v>3</v>
      </c>
      <c r="B26" s="210">
        <v>46</v>
      </c>
      <c r="C26" s="46"/>
      <c r="D26" s="33" t="s">
        <v>403</v>
      </c>
      <c r="E26" s="34" t="s">
        <v>470</v>
      </c>
      <c r="F26" s="299"/>
      <c r="G26" s="51"/>
      <c r="H26" s="51"/>
      <c r="I26" s="51"/>
      <c r="J26" s="51"/>
    </row>
    <row r="27" spans="1:10" ht="12.75">
      <c r="A27" s="177">
        <v>5</v>
      </c>
      <c r="B27" s="152" t="s">
        <v>351</v>
      </c>
      <c r="C27" s="46"/>
      <c r="D27" s="33" t="s">
        <v>403</v>
      </c>
      <c r="E27" s="34" t="s">
        <v>483</v>
      </c>
      <c r="F27" s="299">
        <v>100000</v>
      </c>
      <c r="G27" s="51"/>
      <c r="H27" s="51"/>
      <c r="I27" s="51"/>
      <c r="J27" s="51"/>
    </row>
    <row r="28" spans="1:10" ht="12.75">
      <c r="A28" s="177"/>
      <c r="B28" s="223" t="s">
        <v>340</v>
      </c>
      <c r="C28" s="224"/>
      <c r="D28" s="33" t="s">
        <v>403</v>
      </c>
      <c r="E28" s="34" t="s">
        <v>483</v>
      </c>
      <c r="F28" s="299"/>
      <c r="G28" s="51"/>
      <c r="H28" s="51"/>
      <c r="I28" s="51"/>
      <c r="J28" s="51"/>
    </row>
    <row r="29" spans="1:10" ht="12.75">
      <c r="A29" s="177">
        <v>6</v>
      </c>
      <c r="B29" s="223" t="s">
        <v>461</v>
      </c>
      <c r="C29" s="224"/>
      <c r="D29" s="33" t="s">
        <v>403</v>
      </c>
      <c r="E29" s="34" t="s">
        <v>471</v>
      </c>
      <c r="F29" s="299">
        <v>160000</v>
      </c>
      <c r="G29" s="51"/>
      <c r="H29" s="51"/>
      <c r="I29" s="51"/>
      <c r="J29" s="51"/>
    </row>
    <row r="30" spans="1:10" ht="12.75">
      <c r="A30" s="177">
        <v>7</v>
      </c>
      <c r="B30" s="223" t="s">
        <v>340</v>
      </c>
      <c r="C30" s="224"/>
      <c r="D30" s="33" t="s">
        <v>403</v>
      </c>
      <c r="E30" s="34" t="s">
        <v>482</v>
      </c>
      <c r="F30" s="299"/>
      <c r="G30" s="51"/>
      <c r="H30" s="51"/>
      <c r="I30" s="51"/>
      <c r="J30" s="51"/>
    </row>
    <row r="31" spans="1:10" ht="12.75">
      <c r="A31" s="177">
        <v>8</v>
      </c>
      <c r="B31" s="223" t="s">
        <v>340</v>
      </c>
      <c r="C31" s="224"/>
      <c r="D31" s="225" t="s">
        <v>404</v>
      </c>
      <c r="E31" s="225" t="s">
        <v>443</v>
      </c>
      <c r="F31" s="299"/>
      <c r="G31" s="51"/>
      <c r="H31" s="51"/>
      <c r="I31" s="51"/>
      <c r="J31" s="51"/>
    </row>
    <row r="32" spans="1:10" ht="12.75">
      <c r="A32" s="177">
        <v>9</v>
      </c>
      <c r="B32" s="54" t="s">
        <v>210</v>
      </c>
      <c r="C32" s="545" t="s">
        <v>211</v>
      </c>
      <c r="D32" s="545"/>
      <c r="E32" s="545"/>
      <c r="F32" s="315">
        <f>F33+F36+F38+F45</f>
        <v>992981.77</v>
      </c>
      <c r="G32" s="51"/>
      <c r="H32" s="51"/>
      <c r="I32" s="51"/>
      <c r="J32" s="51"/>
    </row>
    <row r="33" spans="1:10" ht="12.75">
      <c r="A33" s="177">
        <v>10</v>
      </c>
      <c r="B33" s="32"/>
      <c r="C33" s="27" t="s">
        <v>212</v>
      </c>
      <c r="D33" s="544" t="s">
        <v>213</v>
      </c>
      <c r="E33" s="544"/>
      <c r="F33" s="316">
        <f>SUM(F34:F35)</f>
        <v>14500</v>
      </c>
      <c r="G33" s="56"/>
      <c r="H33" s="56"/>
      <c r="I33" s="56"/>
      <c r="J33" s="56"/>
    </row>
    <row r="34" spans="1:10" ht="12.75">
      <c r="A34" s="177">
        <v>11</v>
      </c>
      <c r="B34" s="152" t="s">
        <v>340</v>
      </c>
      <c r="C34" s="33"/>
      <c r="D34" s="33" t="s">
        <v>404</v>
      </c>
      <c r="E34" s="34" t="s">
        <v>484</v>
      </c>
      <c r="F34" s="299"/>
      <c r="G34" s="56"/>
      <c r="H34" s="56"/>
      <c r="I34" s="56"/>
      <c r="J34" s="56"/>
    </row>
    <row r="35" spans="1:10" ht="12.75">
      <c r="A35" s="177">
        <v>12</v>
      </c>
      <c r="B35" s="152" t="s">
        <v>351</v>
      </c>
      <c r="C35" s="33"/>
      <c r="D35" s="33" t="s">
        <v>404</v>
      </c>
      <c r="E35" s="34" t="s">
        <v>389</v>
      </c>
      <c r="F35" s="299">
        <v>14500</v>
      </c>
      <c r="G35" s="56"/>
      <c r="H35" s="56"/>
      <c r="I35" s="56"/>
      <c r="J35" s="56"/>
    </row>
    <row r="36" spans="1:6" ht="12.75">
      <c r="A36" s="177">
        <v>13</v>
      </c>
      <c r="B36" s="152"/>
      <c r="C36" s="27" t="s">
        <v>212</v>
      </c>
      <c r="D36" s="27"/>
      <c r="E36" s="28" t="s">
        <v>214</v>
      </c>
      <c r="F36" s="316">
        <f>SUM(F37:F37)</f>
        <v>1000</v>
      </c>
    </row>
    <row r="37" spans="1:6" ht="12.75">
      <c r="A37" s="177">
        <v>14</v>
      </c>
      <c r="B37" s="153" t="s">
        <v>351</v>
      </c>
      <c r="C37" s="30"/>
      <c r="D37" s="30" t="s">
        <v>405</v>
      </c>
      <c r="E37" s="31" t="s">
        <v>215</v>
      </c>
      <c r="F37" s="299">
        <v>1000</v>
      </c>
    </row>
    <row r="38" spans="1:6" ht="12.75">
      <c r="A38" s="177">
        <v>15</v>
      </c>
      <c r="B38" s="153"/>
      <c r="C38" s="27" t="s">
        <v>185</v>
      </c>
      <c r="D38" s="544" t="s">
        <v>216</v>
      </c>
      <c r="E38" s="544"/>
      <c r="F38" s="316">
        <f>SUM(F39:F44)</f>
        <v>977481.77</v>
      </c>
    </row>
    <row r="39" spans="1:10" ht="12.75">
      <c r="A39" s="177">
        <v>16</v>
      </c>
      <c r="B39" s="209">
        <v>46</v>
      </c>
      <c r="C39" s="30"/>
      <c r="D39" s="30" t="s">
        <v>406</v>
      </c>
      <c r="E39" s="31" t="s">
        <v>217</v>
      </c>
      <c r="F39" s="317">
        <v>2500</v>
      </c>
      <c r="G39" s="268"/>
      <c r="H39" s="268"/>
      <c r="I39" s="268"/>
      <c r="J39" s="268"/>
    </row>
    <row r="40" spans="1:10" s="35" customFormat="1" ht="12.75">
      <c r="A40" s="177">
        <v>17</v>
      </c>
      <c r="B40" s="210">
        <v>46</v>
      </c>
      <c r="C40" s="33"/>
      <c r="D40" s="34" t="s">
        <v>403</v>
      </c>
      <c r="E40" s="34" t="s">
        <v>487</v>
      </c>
      <c r="F40" s="299"/>
      <c r="G40" s="268"/>
      <c r="H40" s="268"/>
      <c r="I40" s="268"/>
      <c r="J40" s="268"/>
    </row>
    <row r="41" spans="1:11" s="35" customFormat="1" ht="12.75">
      <c r="A41" s="177">
        <v>18</v>
      </c>
      <c r="B41" s="210">
        <v>41</v>
      </c>
      <c r="C41" s="33"/>
      <c r="D41" s="34" t="s">
        <v>403</v>
      </c>
      <c r="E41" s="34" t="s">
        <v>469</v>
      </c>
      <c r="F41" s="299"/>
      <c r="G41" s="268"/>
      <c r="H41" s="268"/>
      <c r="I41" s="268"/>
      <c r="J41" s="268"/>
      <c r="K41" s="81"/>
    </row>
    <row r="42" spans="1:11" s="35" customFormat="1" ht="12.75">
      <c r="A42" s="177">
        <v>19</v>
      </c>
      <c r="B42" s="210">
        <v>52</v>
      </c>
      <c r="C42" s="33"/>
      <c r="D42" s="34" t="s">
        <v>403</v>
      </c>
      <c r="E42" s="34" t="s">
        <v>469</v>
      </c>
      <c r="F42" s="299">
        <v>280500</v>
      </c>
      <c r="G42" s="268"/>
      <c r="H42" s="268"/>
      <c r="I42" s="268"/>
      <c r="J42" s="268"/>
      <c r="K42" s="81"/>
    </row>
    <row r="43" spans="1:10" s="35" customFormat="1" ht="12.75">
      <c r="A43" s="177">
        <v>20</v>
      </c>
      <c r="B43" s="210">
        <v>111</v>
      </c>
      <c r="C43" s="33"/>
      <c r="D43" s="34" t="s">
        <v>403</v>
      </c>
      <c r="E43" s="34" t="s">
        <v>469</v>
      </c>
      <c r="F43" s="299">
        <v>694481.77</v>
      </c>
      <c r="G43" s="268"/>
      <c r="H43" s="268"/>
      <c r="I43" s="268"/>
      <c r="J43" s="268"/>
    </row>
    <row r="44" spans="1:10" s="35" customFormat="1" ht="12.75">
      <c r="A44" s="177">
        <v>21</v>
      </c>
      <c r="B44" s="210">
        <v>46</v>
      </c>
      <c r="C44" s="33"/>
      <c r="D44" s="34" t="s">
        <v>403</v>
      </c>
      <c r="E44" s="34" t="s">
        <v>469</v>
      </c>
      <c r="F44" s="299"/>
      <c r="G44" s="268"/>
      <c r="H44" s="268"/>
      <c r="I44" s="268"/>
      <c r="J44" s="268"/>
    </row>
    <row r="45" spans="1:10" ht="12.75">
      <c r="A45" s="177">
        <v>22</v>
      </c>
      <c r="B45" s="152"/>
      <c r="C45" s="27" t="s">
        <v>218</v>
      </c>
      <c r="D45" s="544" t="s">
        <v>219</v>
      </c>
      <c r="E45" s="544"/>
      <c r="F45" s="316">
        <f>SUM(F46:F46)</f>
        <v>0</v>
      </c>
      <c r="G45" s="268"/>
      <c r="H45" s="268"/>
      <c r="I45" s="268"/>
      <c r="J45" s="268"/>
    </row>
    <row r="46" spans="1:10" ht="13.5" thickBot="1">
      <c r="A46" s="178">
        <v>23</v>
      </c>
      <c r="B46" s="211">
        <v>41</v>
      </c>
      <c r="C46" s="102"/>
      <c r="D46" s="102" t="s">
        <v>220</v>
      </c>
      <c r="E46" s="104" t="s">
        <v>390</v>
      </c>
      <c r="F46" s="318"/>
      <c r="G46" s="51"/>
      <c r="H46" s="51"/>
      <c r="I46" s="51"/>
      <c r="J46" s="51"/>
    </row>
    <row r="48" spans="7:10" ht="12.75">
      <c r="G48" s="267"/>
      <c r="H48" s="35"/>
      <c r="I48" s="35"/>
      <c r="J48" s="35"/>
    </row>
  </sheetData>
  <sheetProtection selectLockedCells="1" selectUnlockedCells="1"/>
  <mergeCells count="23">
    <mergeCell ref="F5:F6"/>
    <mergeCell ref="B7:E7"/>
    <mergeCell ref="C8:E8"/>
    <mergeCell ref="D9:E9"/>
    <mergeCell ref="A19:A22"/>
    <mergeCell ref="B19:C22"/>
    <mergeCell ref="D19:E22"/>
    <mergeCell ref="A1:F1"/>
    <mergeCell ref="A3:A6"/>
    <mergeCell ref="B3:C6"/>
    <mergeCell ref="D3:E6"/>
    <mergeCell ref="F21:F22"/>
    <mergeCell ref="F19:F20"/>
    <mergeCell ref="F3:F4"/>
    <mergeCell ref="D25:E25"/>
    <mergeCell ref="C32:E32"/>
    <mergeCell ref="D33:E33"/>
    <mergeCell ref="D38:E38"/>
    <mergeCell ref="D45:E45"/>
    <mergeCell ref="C24:E24"/>
    <mergeCell ref="C11:E11"/>
    <mergeCell ref="D12:E12"/>
    <mergeCell ref="B23:E23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r:id="rId1"/>
  <ignoredErrors>
    <ignoredError sqref="B27 B36 B45 B3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10" zoomScaleNormal="110" zoomScalePageLayoutView="0" workbookViewId="0" topLeftCell="A1">
      <selection activeCell="A1" sqref="A1:F54"/>
    </sheetView>
  </sheetViews>
  <sheetFormatPr defaultColWidth="11.57421875" defaultRowHeight="12.75"/>
  <cols>
    <col min="1" max="1" width="4.00390625" style="0" customWidth="1"/>
    <col min="2" max="2" width="4.00390625" style="0" bestFit="1" customWidth="1"/>
    <col min="3" max="3" width="6.140625" style="0" customWidth="1"/>
    <col min="4" max="4" width="7.8515625" style="0" customWidth="1"/>
    <col min="5" max="5" width="35.28125" style="0" customWidth="1"/>
    <col min="6" max="6" width="11.57421875" style="280" customWidth="1"/>
  </cols>
  <sheetData>
    <row r="1" spans="1:6" ht="20.25" customHeight="1">
      <c r="A1" s="488" t="s">
        <v>221</v>
      </c>
      <c r="B1" s="488"/>
      <c r="C1" s="488"/>
      <c r="D1" s="488"/>
      <c r="E1" s="488"/>
      <c r="F1" s="488"/>
    </row>
    <row r="2" spans="1:6" ht="13.5" thickBot="1">
      <c r="A2" s="24"/>
      <c r="B2" s="24"/>
      <c r="C2" s="24"/>
      <c r="D2" s="24"/>
      <c r="E2" s="24"/>
      <c r="F2" s="274"/>
    </row>
    <row r="3" spans="1:6" ht="12.75" customHeight="1" thickBot="1">
      <c r="A3" s="489"/>
      <c r="B3" s="480" t="s">
        <v>65</v>
      </c>
      <c r="C3" s="480"/>
      <c r="D3" s="493" t="s">
        <v>66</v>
      </c>
      <c r="E3" s="493"/>
      <c r="F3" s="625" t="s">
        <v>479</v>
      </c>
    </row>
    <row r="4" spans="1:6" ht="13.5" thickBot="1">
      <c r="A4" s="490"/>
      <c r="B4" s="491"/>
      <c r="C4" s="492"/>
      <c r="D4" s="494"/>
      <c r="E4" s="494"/>
      <c r="F4" s="626"/>
    </row>
    <row r="5" spans="1:6" ht="12.75" customHeight="1" thickBot="1">
      <c r="A5" s="490"/>
      <c r="B5" s="491"/>
      <c r="C5" s="492"/>
      <c r="D5" s="494"/>
      <c r="E5" s="494"/>
      <c r="F5" s="480">
        <v>2020</v>
      </c>
    </row>
    <row r="6" spans="1:6" ht="36" customHeight="1" thickBot="1">
      <c r="A6" s="490"/>
      <c r="B6" s="491"/>
      <c r="C6" s="492"/>
      <c r="D6" s="494"/>
      <c r="E6" s="494"/>
      <c r="F6" s="491"/>
    </row>
    <row r="7" spans="1:6" ht="27.75" customHeight="1" thickBot="1">
      <c r="A7" s="170"/>
      <c r="B7" s="564" t="s">
        <v>222</v>
      </c>
      <c r="C7" s="564"/>
      <c r="D7" s="564"/>
      <c r="E7" s="564"/>
      <c r="F7" s="295">
        <f>F8</f>
        <v>129141</v>
      </c>
    </row>
    <row r="8" spans="1:6" s="58" customFormat="1" ht="12.75">
      <c r="A8" s="120">
        <v>1</v>
      </c>
      <c r="B8" s="171">
        <v>4</v>
      </c>
      <c r="C8" s="565" t="s">
        <v>69</v>
      </c>
      <c r="D8" s="565"/>
      <c r="E8" s="565"/>
      <c r="F8" s="296">
        <f>F9</f>
        <v>129141</v>
      </c>
    </row>
    <row r="9" spans="1:6" s="35" customFormat="1" ht="12.75">
      <c r="A9" s="120">
        <v>2</v>
      </c>
      <c r="B9" s="101"/>
      <c r="C9" s="27" t="s">
        <v>223</v>
      </c>
      <c r="D9" s="563" t="s">
        <v>224</v>
      </c>
      <c r="E9" s="563"/>
      <c r="F9" s="297">
        <f>F10+F12+F14+F16</f>
        <v>129141</v>
      </c>
    </row>
    <row r="10" spans="1:6" s="35" customFormat="1" ht="12.75">
      <c r="A10" s="120">
        <v>3</v>
      </c>
      <c r="B10" s="32"/>
      <c r="C10" s="101"/>
      <c r="D10" s="571" t="s">
        <v>225</v>
      </c>
      <c r="E10" s="571"/>
      <c r="F10" s="298">
        <f>SUM(F11:F11)</f>
        <v>0</v>
      </c>
    </row>
    <row r="11" spans="1:6" s="35" customFormat="1" ht="12.75">
      <c r="A11" s="120">
        <v>4</v>
      </c>
      <c r="B11" s="94">
        <v>41</v>
      </c>
      <c r="C11" s="33"/>
      <c r="D11" s="42">
        <v>630</v>
      </c>
      <c r="E11" s="34" t="s">
        <v>393</v>
      </c>
      <c r="F11" s="299"/>
    </row>
    <row r="12" spans="1:6" s="35" customFormat="1" ht="12.75">
      <c r="A12" s="120">
        <v>5</v>
      </c>
      <c r="B12" s="32"/>
      <c r="C12" s="101"/>
      <c r="D12" s="571" t="s">
        <v>226</v>
      </c>
      <c r="E12" s="571"/>
      <c r="F12" s="300">
        <f>SUM(F13:F13)</f>
        <v>7000</v>
      </c>
    </row>
    <row r="13" spans="1:6" s="35" customFormat="1" ht="12.75">
      <c r="A13" s="120">
        <v>6</v>
      </c>
      <c r="B13" s="94">
        <v>41</v>
      </c>
      <c r="C13" s="33"/>
      <c r="D13" s="42">
        <v>630</v>
      </c>
      <c r="E13" s="34" t="s">
        <v>393</v>
      </c>
      <c r="F13" s="299">
        <v>7000</v>
      </c>
    </row>
    <row r="14" spans="1:6" s="35" customFormat="1" ht="12.75">
      <c r="A14" s="120">
        <v>7</v>
      </c>
      <c r="B14" s="32"/>
      <c r="C14" s="101"/>
      <c r="D14" s="571" t="s">
        <v>477</v>
      </c>
      <c r="E14" s="571"/>
      <c r="F14" s="300">
        <f>SUM(F15:F15)</f>
        <v>72000</v>
      </c>
    </row>
    <row r="15" spans="1:6" s="35" customFormat="1" ht="12.75">
      <c r="A15" s="120">
        <v>8</v>
      </c>
      <c r="B15" s="94">
        <v>41</v>
      </c>
      <c r="C15" s="33"/>
      <c r="D15" s="92">
        <v>630</v>
      </c>
      <c r="E15" s="34" t="s">
        <v>393</v>
      </c>
      <c r="F15" s="299">
        <v>72000</v>
      </c>
    </row>
    <row r="16" spans="1:6" s="35" customFormat="1" ht="12.75">
      <c r="A16" s="120">
        <v>9</v>
      </c>
      <c r="B16" s="32"/>
      <c r="C16" s="33"/>
      <c r="D16" s="553" t="s">
        <v>228</v>
      </c>
      <c r="E16" s="553"/>
      <c r="F16" s="300">
        <f>F21+F26</f>
        <v>50141</v>
      </c>
    </row>
    <row r="17" spans="1:6" s="35" customFormat="1" ht="12.75">
      <c r="A17" s="120">
        <v>10</v>
      </c>
      <c r="B17" s="94">
        <v>111</v>
      </c>
      <c r="C17" s="33"/>
      <c r="D17" s="154">
        <v>610</v>
      </c>
      <c r="E17" s="31" t="s">
        <v>365</v>
      </c>
      <c r="F17" s="299">
        <v>21300</v>
      </c>
    </row>
    <row r="18" spans="1:6" s="35" customFormat="1" ht="12.75">
      <c r="A18" s="120">
        <v>11</v>
      </c>
      <c r="B18" s="94">
        <v>111</v>
      </c>
      <c r="C18" s="33"/>
      <c r="D18" s="154">
        <v>620</v>
      </c>
      <c r="E18" s="31" t="s">
        <v>72</v>
      </c>
      <c r="F18" s="299">
        <v>6300</v>
      </c>
    </row>
    <row r="19" spans="1:6" s="35" customFormat="1" ht="12.75">
      <c r="A19" s="120">
        <v>12</v>
      </c>
      <c r="B19" s="94">
        <v>111</v>
      </c>
      <c r="C19" s="33"/>
      <c r="D19" s="154">
        <v>630</v>
      </c>
      <c r="E19" s="31" t="s">
        <v>393</v>
      </c>
      <c r="F19" s="299">
        <v>1001</v>
      </c>
    </row>
    <row r="20" spans="1:11" s="35" customFormat="1" ht="12.75">
      <c r="A20" s="120">
        <v>13</v>
      </c>
      <c r="B20" s="94">
        <v>111</v>
      </c>
      <c r="C20" s="33"/>
      <c r="D20" s="154">
        <v>640</v>
      </c>
      <c r="E20" s="31" t="s">
        <v>408</v>
      </c>
      <c r="F20" s="299">
        <v>100</v>
      </c>
      <c r="G20" s="81"/>
      <c r="H20" s="81"/>
      <c r="I20" s="81"/>
      <c r="J20" s="81"/>
      <c r="K20" s="81"/>
    </row>
    <row r="21" spans="1:6" s="35" customFormat="1" ht="12.75">
      <c r="A21" s="120">
        <v>14</v>
      </c>
      <c r="B21" s="89"/>
      <c r="C21" s="90"/>
      <c r="D21" s="91"/>
      <c r="E21" s="88" t="s">
        <v>348</v>
      </c>
      <c r="F21" s="301">
        <f>SUM(F17:F20)</f>
        <v>28701</v>
      </c>
    </row>
    <row r="22" spans="1:6" s="35" customFormat="1" ht="12.75">
      <c r="A22" s="120">
        <v>15</v>
      </c>
      <c r="B22" s="94">
        <v>41</v>
      </c>
      <c r="C22" s="33"/>
      <c r="D22" s="154">
        <v>610</v>
      </c>
      <c r="E22" s="31" t="s">
        <v>365</v>
      </c>
      <c r="F22" s="299">
        <v>14900</v>
      </c>
    </row>
    <row r="23" spans="1:6" s="35" customFormat="1" ht="12.75">
      <c r="A23" s="120">
        <v>16</v>
      </c>
      <c r="B23" s="94">
        <v>41</v>
      </c>
      <c r="C23" s="33"/>
      <c r="D23" s="154">
        <v>620</v>
      </c>
      <c r="E23" s="31" t="s">
        <v>72</v>
      </c>
      <c r="F23" s="299">
        <v>5800</v>
      </c>
    </row>
    <row r="24" spans="1:6" s="35" customFormat="1" ht="12.75">
      <c r="A24" s="120">
        <v>17</v>
      </c>
      <c r="B24" s="94">
        <v>41</v>
      </c>
      <c r="C24" s="33"/>
      <c r="D24" s="154">
        <v>630</v>
      </c>
      <c r="E24" s="31" t="s">
        <v>393</v>
      </c>
      <c r="F24" s="299">
        <v>640</v>
      </c>
    </row>
    <row r="25" spans="1:10" s="35" customFormat="1" ht="12.75">
      <c r="A25" s="120">
        <v>18</v>
      </c>
      <c r="B25" s="94">
        <v>41</v>
      </c>
      <c r="C25" s="33"/>
      <c r="D25" s="154">
        <v>640</v>
      </c>
      <c r="E25" s="31" t="s">
        <v>408</v>
      </c>
      <c r="F25" s="299">
        <v>100</v>
      </c>
      <c r="G25" s="81"/>
      <c r="H25" s="81"/>
      <c r="I25" s="81"/>
      <c r="J25" s="81"/>
    </row>
    <row r="26" spans="1:6" s="35" customFormat="1" ht="13.5" thickBot="1">
      <c r="A26" s="121">
        <v>19</v>
      </c>
      <c r="B26" s="172"/>
      <c r="C26" s="173"/>
      <c r="D26" s="174"/>
      <c r="E26" s="175" t="s">
        <v>349</v>
      </c>
      <c r="F26" s="302">
        <f>SUM(F22:F25)</f>
        <v>21440</v>
      </c>
    </row>
    <row r="27" spans="1:6" s="35" customFormat="1" ht="12.75">
      <c r="A27" s="36"/>
      <c r="B27" s="24"/>
      <c r="C27" s="24"/>
      <c r="D27" s="24"/>
      <c r="E27" s="24"/>
      <c r="F27" s="274"/>
    </row>
    <row r="28" spans="1:6" s="35" customFormat="1" ht="12.75">
      <c r="A28" s="36"/>
      <c r="B28" s="24"/>
      <c r="C28" s="24"/>
      <c r="D28" s="24"/>
      <c r="E28" s="24"/>
      <c r="F28" s="274"/>
    </row>
    <row r="29" spans="1:6" s="35" customFormat="1" ht="20.25">
      <c r="A29" s="488" t="s">
        <v>221</v>
      </c>
      <c r="B29" s="488"/>
      <c r="C29" s="488"/>
      <c r="D29" s="488"/>
      <c r="E29" s="488"/>
      <c r="F29" s="279"/>
    </row>
    <row r="30" spans="1:6" s="35" customFormat="1" ht="13.5" thickBot="1">
      <c r="A30" s="24"/>
      <c r="B30" s="24"/>
      <c r="C30" s="24"/>
      <c r="D30" s="24"/>
      <c r="E30" s="24"/>
      <c r="F30" s="274"/>
    </row>
    <row r="31" spans="1:6" s="35" customFormat="1" ht="13.5" customHeight="1" thickBot="1">
      <c r="A31" s="560"/>
      <c r="B31" s="554" t="s">
        <v>65</v>
      </c>
      <c r="C31" s="555"/>
      <c r="D31" s="566" t="s">
        <v>66</v>
      </c>
      <c r="E31" s="566"/>
      <c r="F31" s="623" t="s">
        <v>479</v>
      </c>
    </row>
    <row r="32" spans="1:6" s="35" customFormat="1" ht="13.5" thickBot="1">
      <c r="A32" s="561"/>
      <c r="B32" s="556"/>
      <c r="C32" s="557"/>
      <c r="D32" s="567"/>
      <c r="E32" s="567"/>
      <c r="F32" s="624"/>
    </row>
    <row r="33" spans="1:6" s="35" customFormat="1" ht="13.5" customHeight="1" thickBot="1">
      <c r="A33" s="561"/>
      <c r="B33" s="556"/>
      <c r="C33" s="557"/>
      <c r="D33" s="567"/>
      <c r="E33" s="567"/>
      <c r="F33" s="569">
        <v>2020</v>
      </c>
    </row>
    <row r="34" spans="1:6" s="35" customFormat="1" ht="51" customHeight="1" thickBot="1">
      <c r="A34" s="562"/>
      <c r="B34" s="558"/>
      <c r="C34" s="559"/>
      <c r="D34" s="568"/>
      <c r="E34" s="568"/>
      <c r="F34" s="570"/>
    </row>
    <row r="35" spans="1:6" s="35" customFormat="1" ht="13.5" customHeight="1">
      <c r="A35" s="306"/>
      <c r="B35" s="574" t="s">
        <v>222</v>
      </c>
      <c r="C35" s="575"/>
      <c r="D35" s="575"/>
      <c r="E35" s="576"/>
      <c r="F35" s="303">
        <f>F36</f>
        <v>111337.95</v>
      </c>
    </row>
    <row r="36" spans="1:6" s="35" customFormat="1" ht="12.75">
      <c r="A36" s="236">
        <v>1</v>
      </c>
      <c r="B36" s="307">
        <v>4</v>
      </c>
      <c r="C36" s="484" t="s">
        <v>69</v>
      </c>
      <c r="D36" s="484"/>
      <c r="E36" s="485"/>
      <c r="F36" s="304">
        <f>F37</f>
        <v>111337.95</v>
      </c>
    </row>
    <row r="37" spans="1:6" s="35" customFormat="1" ht="12.75">
      <c r="A37" s="236">
        <v>2</v>
      </c>
      <c r="B37" s="146"/>
      <c r="C37" s="107" t="s">
        <v>223</v>
      </c>
      <c r="D37" s="486" t="s">
        <v>224</v>
      </c>
      <c r="E37" s="487"/>
      <c r="F37" s="287">
        <f>F38+F43+F45+F47+F49</f>
        <v>111337.95</v>
      </c>
    </row>
    <row r="38" spans="1:6" s="35" customFormat="1" ht="12.75">
      <c r="A38" s="236">
        <v>3</v>
      </c>
      <c r="B38" s="115"/>
      <c r="C38" s="98"/>
      <c r="D38" s="478" t="s">
        <v>334</v>
      </c>
      <c r="E38" s="473"/>
      <c r="F38" s="290">
        <f>SUM(F39:F42)</f>
        <v>65000</v>
      </c>
    </row>
    <row r="39" spans="1:6" ht="12.75">
      <c r="A39" s="236">
        <v>4</v>
      </c>
      <c r="B39" s="308">
        <v>41</v>
      </c>
      <c r="C39" s="122"/>
      <c r="D39" s="123">
        <v>716</v>
      </c>
      <c r="E39" s="282" t="s">
        <v>415</v>
      </c>
      <c r="F39" s="305"/>
    </row>
    <row r="40" spans="1:6" ht="12.75">
      <c r="A40" s="236">
        <v>5</v>
      </c>
      <c r="B40" s="308">
        <v>43</v>
      </c>
      <c r="C40" s="122"/>
      <c r="D40" s="123">
        <v>716</v>
      </c>
      <c r="E40" s="282" t="s">
        <v>415</v>
      </c>
      <c r="F40" s="305"/>
    </row>
    <row r="41" spans="1:6" ht="12.75">
      <c r="A41" s="236">
        <v>6</v>
      </c>
      <c r="B41" s="308">
        <v>46</v>
      </c>
      <c r="C41" s="122"/>
      <c r="D41" s="123">
        <v>716</v>
      </c>
      <c r="E41" s="282" t="s">
        <v>415</v>
      </c>
      <c r="F41" s="305">
        <v>50000</v>
      </c>
    </row>
    <row r="42" spans="1:6" ht="12.75">
      <c r="A42" s="236">
        <v>7</v>
      </c>
      <c r="B42" s="308">
        <v>52</v>
      </c>
      <c r="C42" s="122"/>
      <c r="D42" s="258">
        <v>716</v>
      </c>
      <c r="E42" s="282" t="s">
        <v>415</v>
      </c>
      <c r="F42" s="305">
        <v>15000</v>
      </c>
    </row>
    <row r="43" spans="1:6" ht="12.75">
      <c r="A43" s="236">
        <v>8</v>
      </c>
      <c r="B43" s="115"/>
      <c r="C43" s="98"/>
      <c r="D43" s="473" t="s">
        <v>225</v>
      </c>
      <c r="E43" s="474"/>
      <c r="F43" s="290">
        <f>SUM(F44:F44)</f>
        <v>0</v>
      </c>
    </row>
    <row r="44" spans="1:6" ht="12.75">
      <c r="A44" s="236">
        <v>9</v>
      </c>
      <c r="B44" s="117">
        <v>41</v>
      </c>
      <c r="C44" s="99"/>
      <c r="D44" s="111">
        <v>716</v>
      </c>
      <c r="E44" s="282" t="s">
        <v>359</v>
      </c>
      <c r="F44" s="289"/>
    </row>
    <row r="45" spans="1:6" ht="12.75">
      <c r="A45" s="236">
        <v>10</v>
      </c>
      <c r="B45" s="115"/>
      <c r="C45" s="98"/>
      <c r="D45" s="478" t="s">
        <v>226</v>
      </c>
      <c r="E45" s="473"/>
      <c r="F45" s="290">
        <f>SUM(F46:F46)</f>
        <v>0</v>
      </c>
    </row>
    <row r="46" spans="1:6" ht="12.75">
      <c r="A46" s="236">
        <v>11</v>
      </c>
      <c r="B46" s="117">
        <v>41</v>
      </c>
      <c r="C46" s="99"/>
      <c r="D46" s="111">
        <v>716</v>
      </c>
      <c r="E46" s="282" t="s">
        <v>227</v>
      </c>
      <c r="F46" s="289"/>
    </row>
    <row r="47" spans="1:6" ht="12.75">
      <c r="A47" s="236">
        <v>12</v>
      </c>
      <c r="B47" s="115"/>
      <c r="C47" s="98"/>
      <c r="D47" s="572" t="s">
        <v>335</v>
      </c>
      <c r="E47" s="573"/>
      <c r="F47" s="290">
        <f>SUM(F48:F48)</f>
        <v>26337.95</v>
      </c>
    </row>
    <row r="48" spans="1:6" ht="12.75">
      <c r="A48" s="236">
        <v>13</v>
      </c>
      <c r="B48" s="117">
        <v>41</v>
      </c>
      <c r="C48" s="98"/>
      <c r="D48" s="111">
        <v>716</v>
      </c>
      <c r="E48" s="282" t="s">
        <v>336</v>
      </c>
      <c r="F48" s="289">
        <v>26337.95</v>
      </c>
    </row>
    <row r="49" spans="1:6" ht="12.75">
      <c r="A49" s="236">
        <v>14</v>
      </c>
      <c r="B49" s="115"/>
      <c r="C49" s="98"/>
      <c r="D49" s="478" t="s">
        <v>155</v>
      </c>
      <c r="E49" s="473"/>
      <c r="F49" s="290">
        <f>SUM(F50:F53)</f>
        <v>20000</v>
      </c>
    </row>
    <row r="50" spans="1:6" ht="12.75">
      <c r="A50" s="236">
        <v>15</v>
      </c>
      <c r="B50" s="117">
        <v>46</v>
      </c>
      <c r="C50" s="98"/>
      <c r="D50" s="111">
        <v>717</v>
      </c>
      <c r="E50" s="282" t="s">
        <v>480</v>
      </c>
      <c r="F50" s="289"/>
    </row>
    <row r="51" spans="1:6" ht="12.75">
      <c r="A51" s="236">
        <v>16</v>
      </c>
      <c r="B51" s="117">
        <v>43</v>
      </c>
      <c r="C51" s="98"/>
      <c r="D51" s="111">
        <v>717</v>
      </c>
      <c r="E51" s="282" t="s">
        <v>414</v>
      </c>
      <c r="F51" s="289"/>
    </row>
    <row r="52" spans="1:6" ht="12.75">
      <c r="A52" s="236">
        <v>17</v>
      </c>
      <c r="B52" s="117">
        <v>41</v>
      </c>
      <c r="C52" s="98"/>
      <c r="D52" s="111">
        <v>717</v>
      </c>
      <c r="E52" s="282" t="s">
        <v>481</v>
      </c>
      <c r="F52" s="289">
        <v>20000</v>
      </c>
    </row>
    <row r="53" spans="1:6" ht="13.5" thickBot="1">
      <c r="A53" s="236">
        <v>18</v>
      </c>
      <c r="B53" s="309">
        <v>52</v>
      </c>
      <c r="C53" s="148"/>
      <c r="D53" s="128">
        <v>717</v>
      </c>
      <c r="E53" s="310" t="s">
        <v>489</v>
      </c>
      <c r="F53" s="294"/>
    </row>
    <row r="54" spans="1:5" ht="12.75">
      <c r="A54" s="212"/>
      <c r="E54" s="45"/>
    </row>
  </sheetData>
  <sheetProtection selectLockedCells="1" selectUnlockedCells="1"/>
  <mergeCells count="27">
    <mergeCell ref="D45:E45"/>
    <mergeCell ref="B35:E35"/>
    <mergeCell ref="D12:E12"/>
    <mergeCell ref="D14:E14"/>
    <mergeCell ref="D31:E34"/>
    <mergeCell ref="F33:F34"/>
    <mergeCell ref="A29:E29"/>
    <mergeCell ref="D10:E10"/>
    <mergeCell ref="D49:E49"/>
    <mergeCell ref="D37:E37"/>
    <mergeCell ref="D43:E43"/>
    <mergeCell ref="C36:E36"/>
    <mergeCell ref="D47:E47"/>
    <mergeCell ref="B31:C34"/>
    <mergeCell ref="D38:E38"/>
    <mergeCell ref="A31:A34"/>
    <mergeCell ref="D9:E9"/>
    <mergeCell ref="B7:E7"/>
    <mergeCell ref="F3:F4"/>
    <mergeCell ref="F31:F32"/>
    <mergeCell ref="A1:F1"/>
    <mergeCell ref="A3:A6"/>
    <mergeCell ref="B3:C6"/>
    <mergeCell ref="D3:E6"/>
    <mergeCell ref="F5:F6"/>
    <mergeCell ref="D16:E16"/>
    <mergeCell ref="C8:E8"/>
  </mergeCells>
  <printOptions horizontalCentered="1"/>
  <pageMargins left="0.2362204724409449" right="0.2362204724409449" top="0.7874015748031497" bottom="0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zoomScale="110" zoomScaleNormal="110" zoomScalePageLayoutView="0" workbookViewId="0" topLeftCell="A1">
      <selection activeCell="A1" sqref="A1:F84"/>
    </sheetView>
  </sheetViews>
  <sheetFormatPr defaultColWidth="11.57421875" defaultRowHeight="12.75"/>
  <cols>
    <col min="1" max="2" width="4.00390625" style="49" bestFit="1" customWidth="1"/>
    <col min="3" max="3" width="8.140625" style="49" customWidth="1"/>
    <col min="4" max="4" width="7.00390625" style="49" customWidth="1"/>
    <col min="5" max="5" width="37.140625" style="49" customWidth="1"/>
    <col min="6" max="6" width="12.8515625" style="275" customWidth="1"/>
    <col min="7" max="7" width="11.57421875" style="44" customWidth="1"/>
  </cols>
  <sheetData>
    <row r="1" spans="1:6" ht="20.25" customHeight="1">
      <c r="A1" s="580" t="s">
        <v>229</v>
      </c>
      <c r="B1" s="580"/>
      <c r="C1" s="580"/>
      <c r="D1" s="580"/>
      <c r="E1" s="580"/>
      <c r="F1" s="580"/>
    </row>
    <row r="2" spans="1:6" ht="13.5" thickBot="1">
      <c r="A2" s="24"/>
      <c r="B2" s="24"/>
      <c r="C2" s="24"/>
      <c r="D2" s="24"/>
      <c r="E2" s="24"/>
      <c r="F2" s="271"/>
    </row>
    <row r="3" spans="1:6" ht="12.75" customHeight="1" thickBot="1">
      <c r="A3" s="504"/>
      <c r="B3" s="506" t="s">
        <v>65</v>
      </c>
      <c r="C3" s="480"/>
      <c r="D3" s="493" t="s">
        <v>66</v>
      </c>
      <c r="E3" s="493"/>
      <c r="F3" s="621" t="s">
        <v>479</v>
      </c>
    </row>
    <row r="4" spans="1:6" ht="13.5" customHeight="1" thickBot="1">
      <c r="A4" s="505"/>
      <c r="B4" s="490"/>
      <c r="C4" s="492"/>
      <c r="D4" s="494"/>
      <c r="E4" s="494"/>
      <c r="F4" s="622"/>
    </row>
    <row r="5" spans="1:6" ht="12.75" customHeight="1" thickBot="1">
      <c r="A5" s="505"/>
      <c r="B5" s="490"/>
      <c r="C5" s="492"/>
      <c r="D5" s="494"/>
      <c r="E5" s="494"/>
      <c r="F5" s="506">
        <v>2020</v>
      </c>
    </row>
    <row r="6" spans="1:6" ht="48" customHeight="1" thickBot="1">
      <c r="A6" s="505"/>
      <c r="B6" s="490"/>
      <c r="C6" s="492"/>
      <c r="D6" s="494"/>
      <c r="E6" s="494"/>
      <c r="F6" s="490"/>
    </row>
    <row r="7" spans="1:6" ht="28.5" customHeight="1">
      <c r="A7" s="168"/>
      <c r="B7" s="577" t="s">
        <v>230</v>
      </c>
      <c r="C7" s="578"/>
      <c r="D7" s="578"/>
      <c r="E7" s="579"/>
      <c r="F7" s="285">
        <f>F8+F28+F39+F52</f>
        <v>476221</v>
      </c>
    </row>
    <row r="8" spans="1:6" ht="12.75">
      <c r="A8" s="236">
        <v>1</v>
      </c>
      <c r="B8" s="112" t="s">
        <v>231</v>
      </c>
      <c r="C8" s="500" t="s">
        <v>234</v>
      </c>
      <c r="D8" s="500"/>
      <c r="E8" s="471"/>
      <c r="F8" s="286">
        <f>F9+F12+F17+F22</f>
        <v>273706</v>
      </c>
    </row>
    <row r="9" spans="1:6" ht="12.75">
      <c r="A9" s="236">
        <v>2</v>
      </c>
      <c r="B9" s="113"/>
      <c r="C9" s="107" t="s">
        <v>233</v>
      </c>
      <c r="D9" s="479" t="s">
        <v>234</v>
      </c>
      <c r="E9" s="469"/>
      <c r="F9" s="287">
        <f>SUM(F10:F11)</f>
        <v>138500</v>
      </c>
    </row>
    <row r="10" spans="1:6" ht="12.75">
      <c r="A10" s="236">
        <v>3</v>
      </c>
      <c r="B10" s="117">
        <v>41</v>
      </c>
      <c r="C10" s="99"/>
      <c r="D10" s="111">
        <v>630</v>
      </c>
      <c r="E10" s="282" t="s">
        <v>393</v>
      </c>
      <c r="F10" s="288">
        <v>138500</v>
      </c>
    </row>
    <row r="11" spans="1:6" ht="12.75">
      <c r="A11" s="236">
        <v>4</v>
      </c>
      <c r="B11" s="116">
        <v>111</v>
      </c>
      <c r="C11" s="83"/>
      <c r="D11" s="110">
        <v>630</v>
      </c>
      <c r="E11" s="283" t="s">
        <v>393</v>
      </c>
      <c r="F11" s="288"/>
    </row>
    <row r="12" spans="1:6" ht="12.75">
      <c r="A12" s="236">
        <v>5</v>
      </c>
      <c r="B12" s="116"/>
      <c r="C12" s="107"/>
      <c r="D12" s="479" t="s">
        <v>385</v>
      </c>
      <c r="E12" s="469"/>
      <c r="F12" s="287">
        <f>SUM(F13:F16)</f>
        <v>52820</v>
      </c>
    </row>
    <row r="13" spans="1:6" ht="12.75">
      <c r="A13" s="236">
        <v>6</v>
      </c>
      <c r="B13" s="116">
        <v>41</v>
      </c>
      <c r="C13" s="99"/>
      <c r="D13" s="156">
        <v>610</v>
      </c>
      <c r="E13" s="283" t="s">
        <v>365</v>
      </c>
      <c r="F13" s="288">
        <v>28500</v>
      </c>
    </row>
    <row r="14" spans="1:6" ht="12.75">
      <c r="A14" s="236">
        <v>7</v>
      </c>
      <c r="B14" s="116">
        <v>41</v>
      </c>
      <c r="C14" s="83"/>
      <c r="D14" s="156">
        <v>620</v>
      </c>
      <c r="E14" s="283" t="s">
        <v>72</v>
      </c>
      <c r="F14" s="288">
        <v>9420</v>
      </c>
    </row>
    <row r="15" spans="1:6" ht="12.75">
      <c r="A15" s="236">
        <v>8</v>
      </c>
      <c r="B15" s="116">
        <v>41</v>
      </c>
      <c r="C15" s="83"/>
      <c r="D15" s="156">
        <v>630</v>
      </c>
      <c r="E15" s="283" t="s">
        <v>393</v>
      </c>
      <c r="F15" s="288">
        <v>14400</v>
      </c>
    </row>
    <row r="16" spans="1:10" ht="12.75">
      <c r="A16" s="236">
        <v>9</v>
      </c>
      <c r="B16" s="116">
        <v>41</v>
      </c>
      <c r="C16" s="83"/>
      <c r="D16" s="156">
        <v>640</v>
      </c>
      <c r="E16" s="283" t="s">
        <v>408</v>
      </c>
      <c r="F16" s="288">
        <v>500</v>
      </c>
      <c r="G16" s="276"/>
      <c r="H16" s="22"/>
      <c r="I16" s="22"/>
      <c r="J16" s="22"/>
    </row>
    <row r="17" spans="1:6" ht="12.75">
      <c r="A17" s="236">
        <v>10</v>
      </c>
      <c r="B17" s="116"/>
      <c r="C17" s="107"/>
      <c r="D17" s="479" t="s">
        <v>386</v>
      </c>
      <c r="E17" s="469"/>
      <c r="F17" s="287">
        <f>SUM(F18:F21)</f>
        <v>30936</v>
      </c>
    </row>
    <row r="18" spans="1:6" ht="12.75">
      <c r="A18" s="236">
        <v>11</v>
      </c>
      <c r="B18" s="116">
        <v>41</v>
      </c>
      <c r="C18" s="99"/>
      <c r="D18" s="156">
        <v>610</v>
      </c>
      <c r="E18" s="283" t="s">
        <v>365</v>
      </c>
      <c r="F18" s="288">
        <v>10682</v>
      </c>
    </row>
    <row r="19" spans="1:6" ht="12.75">
      <c r="A19" s="236">
        <v>12</v>
      </c>
      <c r="B19" s="116">
        <v>41</v>
      </c>
      <c r="C19" s="83"/>
      <c r="D19" s="156">
        <v>620</v>
      </c>
      <c r="E19" s="283" t="s">
        <v>72</v>
      </c>
      <c r="F19" s="288">
        <v>3734</v>
      </c>
    </row>
    <row r="20" spans="1:6" ht="12.75">
      <c r="A20" s="236">
        <v>13</v>
      </c>
      <c r="B20" s="116">
        <v>41</v>
      </c>
      <c r="C20" s="83"/>
      <c r="D20" s="156">
        <v>630</v>
      </c>
      <c r="E20" s="283" t="s">
        <v>393</v>
      </c>
      <c r="F20" s="288">
        <v>16020</v>
      </c>
    </row>
    <row r="21" spans="1:7" ht="12.75">
      <c r="A21" s="236">
        <v>14</v>
      </c>
      <c r="B21" s="116">
        <v>41</v>
      </c>
      <c r="C21" s="83"/>
      <c r="D21" s="156">
        <v>640</v>
      </c>
      <c r="E21" s="283" t="s">
        <v>408</v>
      </c>
      <c r="F21" s="288">
        <v>500</v>
      </c>
      <c r="G21" s="276"/>
    </row>
    <row r="22" spans="1:6" ht="12.75">
      <c r="A22" s="236">
        <v>17</v>
      </c>
      <c r="B22" s="113"/>
      <c r="C22" s="107" t="s">
        <v>235</v>
      </c>
      <c r="D22" s="479" t="s">
        <v>358</v>
      </c>
      <c r="E22" s="469"/>
      <c r="F22" s="287">
        <f>SUM(F23:F27)</f>
        <v>51450</v>
      </c>
    </row>
    <row r="23" spans="1:6" ht="12.75">
      <c r="A23" s="236">
        <v>18</v>
      </c>
      <c r="B23" s="116">
        <v>41</v>
      </c>
      <c r="C23" s="83"/>
      <c r="D23" s="156">
        <v>610</v>
      </c>
      <c r="E23" s="283" t="s">
        <v>365</v>
      </c>
      <c r="F23" s="289">
        <v>20200</v>
      </c>
    </row>
    <row r="24" spans="1:6" ht="12.75">
      <c r="A24" s="236">
        <v>19</v>
      </c>
      <c r="B24" s="116">
        <v>41</v>
      </c>
      <c r="C24" s="83"/>
      <c r="D24" s="156">
        <v>620</v>
      </c>
      <c r="E24" s="283" t="s">
        <v>72</v>
      </c>
      <c r="F24" s="289">
        <v>7050</v>
      </c>
    </row>
    <row r="25" spans="1:6" ht="12.75">
      <c r="A25" s="236">
        <v>20</v>
      </c>
      <c r="B25" s="116">
        <v>41</v>
      </c>
      <c r="C25" s="83"/>
      <c r="D25" s="156">
        <v>630</v>
      </c>
      <c r="E25" s="283" t="s">
        <v>393</v>
      </c>
      <c r="F25" s="289">
        <v>24000</v>
      </c>
    </row>
    <row r="26" spans="1:6" ht="12.75">
      <c r="A26" s="236">
        <v>21</v>
      </c>
      <c r="B26" s="116">
        <v>41</v>
      </c>
      <c r="C26" s="83"/>
      <c r="D26" s="156">
        <v>640</v>
      </c>
      <c r="E26" s="283" t="s">
        <v>408</v>
      </c>
      <c r="F26" s="288">
        <v>200</v>
      </c>
    </row>
    <row r="27" spans="1:6" ht="12.75">
      <c r="A27" s="236">
        <v>22</v>
      </c>
      <c r="B27" s="116">
        <v>71</v>
      </c>
      <c r="C27" s="83"/>
      <c r="D27" s="156">
        <v>630</v>
      </c>
      <c r="E27" s="283" t="s">
        <v>393</v>
      </c>
      <c r="F27" s="288"/>
    </row>
    <row r="28" spans="1:7" s="35" customFormat="1" ht="12.75">
      <c r="A28" s="236">
        <v>23</v>
      </c>
      <c r="B28" s="114"/>
      <c r="C28" s="500" t="s">
        <v>238</v>
      </c>
      <c r="D28" s="500" t="s">
        <v>240</v>
      </c>
      <c r="E28" s="471"/>
      <c r="F28" s="286">
        <f>F29+F32+F37</f>
        <v>105595</v>
      </c>
      <c r="G28" s="43"/>
    </row>
    <row r="29" spans="1:6" ht="12.75">
      <c r="A29" s="236">
        <v>24</v>
      </c>
      <c r="B29" s="113"/>
      <c r="C29" s="107"/>
      <c r="D29" s="479" t="s">
        <v>241</v>
      </c>
      <c r="E29" s="469" t="s">
        <v>241</v>
      </c>
      <c r="F29" s="287">
        <f>SUM(F30:F31)</f>
        <v>350</v>
      </c>
    </row>
    <row r="30" spans="1:6" ht="12.75">
      <c r="A30" s="236">
        <v>25</v>
      </c>
      <c r="B30" s="116">
        <v>41</v>
      </c>
      <c r="C30" s="83"/>
      <c r="D30" s="110">
        <v>630</v>
      </c>
      <c r="E30" s="283" t="s">
        <v>393</v>
      </c>
      <c r="F30" s="288">
        <v>350</v>
      </c>
    </row>
    <row r="31" spans="1:6" ht="12.75">
      <c r="A31" s="236">
        <v>26</v>
      </c>
      <c r="B31" s="116">
        <v>71</v>
      </c>
      <c r="C31" s="83"/>
      <c r="D31" s="110">
        <v>630</v>
      </c>
      <c r="E31" s="283" t="s">
        <v>393</v>
      </c>
      <c r="F31" s="288"/>
    </row>
    <row r="32" spans="1:6" ht="12.75">
      <c r="A32" s="236">
        <v>27</v>
      </c>
      <c r="B32" s="113"/>
      <c r="C32" s="107"/>
      <c r="D32" s="479" t="s">
        <v>242</v>
      </c>
      <c r="E32" s="469" t="s">
        <v>242</v>
      </c>
      <c r="F32" s="287">
        <f>SUM(F33:F36)</f>
        <v>91745</v>
      </c>
    </row>
    <row r="33" spans="1:6" ht="12.75">
      <c r="A33" s="236">
        <v>28</v>
      </c>
      <c r="B33" s="116">
        <v>41</v>
      </c>
      <c r="C33" s="83"/>
      <c r="D33" s="156">
        <v>610</v>
      </c>
      <c r="E33" s="283" t="s">
        <v>365</v>
      </c>
      <c r="F33" s="289">
        <v>42642</v>
      </c>
    </row>
    <row r="34" spans="1:6" ht="12.75">
      <c r="A34" s="236">
        <v>29</v>
      </c>
      <c r="B34" s="116">
        <v>41</v>
      </c>
      <c r="C34" s="83"/>
      <c r="D34" s="156">
        <v>620</v>
      </c>
      <c r="E34" s="283" t="s">
        <v>72</v>
      </c>
      <c r="F34" s="289">
        <v>14903</v>
      </c>
    </row>
    <row r="35" spans="1:6" ht="12.75">
      <c r="A35" s="236">
        <v>30</v>
      </c>
      <c r="B35" s="116">
        <v>41</v>
      </c>
      <c r="C35" s="83"/>
      <c r="D35" s="110">
        <v>630</v>
      </c>
      <c r="E35" s="283" t="s">
        <v>393</v>
      </c>
      <c r="F35" s="289">
        <v>33200</v>
      </c>
    </row>
    <row r="36" spans="1:6" ht="12.75">
      <c r="A36" s="236">
        <v>31</v>
      </c>
      <c r="B36" s="116">
        <v>41</v>
      </c>
      <c r="C36" s="83"/>
      <c r="D36" s="110">
        <v>640</v>
      </c>
      <c r="E36" s="283" t="s">
        <v>408</v>
      </c>
      <c r="F36" s="289">
        <v>1000</v>
      </c>
    </row>
    <row r="37" spans="1:6" ht="12.75">
      <c r="A37" s="236">
        <v>32</v>
      </c>
      <c r="B37" s="113"/>
      <c r="C37" s="107" t="s">
        <v>237</v>
      </c>
      <c r="D37" s="479" t="s">
        <v>238</v>
      </c>
      <c r="E37" s="469"/>
      <c r="F37" s="287">
        <f>SUM(F38:F38)</f>
        <v>13500</v>
      </c>
    </row>
    <row r="38" spans="1:6" ht="12.75">
      <c r="A38" s="236">
        <v>33</v>
      </c>
      <c r="B38" s="116">
        <v>41</v>
      </c>
      <c r="C38" s="83"/>
      <c r="D38" s="110">
        <v>630</v>
      </c>
      <c r="E38" s="283" t="s">
        <v>393</v>
      </c>
      <c r="F38" s="288">
        <v>13500</v>
      </c>
    </row>
    <row r="39" spans="1:7" s="35" customFormat="1" ht="12.75">
      <c r="A39" s="236">
        <v>34</v>
      </c>
      <c r="B39" s="114" t="s">
        <v>68</v>
      </c>
      <c r="C39" s="500" t="s">
        <v>69</v>
      </c>
      <c r="D39" s="500"/>
      <c r="E39" s="471"/>
      <c r="F39" s="286">
        <f>F40+F42+F47</f>
        <v>91920</v>
      </c>
      <c r="G39" s="43"/>
    </row>
    <row r="40" spans="1:6" ht="12.75">
      <c r="A40" s="236">
        <v>35</v>
      </c>
      <c r="B40" s="113"/>
      <c r="C40" s="107" t="s">
        <v>208</v>
      </c>
      <c r="D40" s="479" t="s">
        <v>209</v>
      </c>
      <c r="E40" s="469"/>
      <c r="F40" s="287">
        <f>F41</f>
        <v>22000</v>
      </c>
    </row>
    <row r="41" spans="1:6" ht="12.75">
      <c r="A41" s="236">
        <v>36</v>
      </c>
      <c r="B41" s="116">
        <v>41</v>
      </c>
      <c r="C41" s="83"/>
      <c r="D41" s="110">
        <v>630</v>
      </c>
      <c r="E41" s="283" t="s">
        <v>411</v>
      </c>
      <c r="F41" s="288">
        <v>22000</v>
      </c>
    </row>
    <row r="42" spans="1:7" s="35" customFormat="1" ht="12.75">
      <c r="A42" s="236">
        <v>37</v>
      </c>
      <c r="B42" s="113"/>
      <c r="C42" s="107" t="s">
        <v>223</v>
      </c>
      <c r="D42" s="479" t="s">
        <v>236</v>
      </c>
      <c r="E42" s="469"/>
      <c r="F42" s="287">
        <f>SUM(F43:F46)</f>
        <v>23320</v>
      </c>
      <c r="G42" s="277"/>
    </row>
    <row r="43" spans="1:7" s="35" customFormat="1" ht="12.75">
      <c r="A43" s="236">
        <v>38</v>
      </c>
      <c r="B43" s="116">
        <v>41</v>
      </c>
      <c r="C43" s="99"/>
      <c r="D43" s="156">
        <v>610</v>
      </c>
      <c r="E43" s="283" t="s">
        <v>365</v>
      </c>
      <c r="F43" s="288">
        <v>10300</v>
      </c>
      <c r="G43" s="277"/>
    </row>
    <row r="44" spans="1:7" s="35" customFormat="1" ht="12.75">
      <c r="A44" s="236">
        <v>39</v>
      </c>
      <c r="B44" s="116">
        <v>41</v>
      </c>
      <c r="C44" s="83"/>
      <c r="D44" s="156">
        <v>620</v>
      </c>
      <c r="E44" s="283" t="s">
        <v>72</v>
      </c>
      <c r="F44" s="288">
        <v>3600</v>
      </c>
      <c r="G44" s="277"/>
    </row>
    <row r="45" spans="1:7" s="35" customFormat="1" ht="12.75">
      <c r="A45" s="236">
        <v>40</v>
      </c>
      <c r="B45" s="116">
        <v>41</v>
      </c>
      <c r="C45" s="83"/>
      <c r="D45" s="156">
        <v>630</v>
      </c>
      <c r="E45" s="283" t="s">
        <v>393</v>
      </c>
      <c r="F45" s="288">
        <v>9120</v>
      </c>
      <c r="G45" s="277"/>
    </row>
    <row r="46" spans="1:7" s="35" customFormat="1" ht="12.75">
      <c r="A46" s="236">
        <v>41</v>
      </c>
      <c r="B46" s="116">
        <v>41</v>
      </c>
      <c r="C46" s="83"/>
      <c r="D46" s="156">
        <v>640</v>
      </c>
      <c r="E46" s="283" t="s">
        <v>408</v>
      </c>
      <c r="F46" s="288">
        <v>300</v>
      </c>
      <c r="G46" s="277"/>
    </row>
    <row r="47" spans="1:7" s="35" customFormat="1" ht="12.75">
      <c r="A47" s="236">
        <v>42</v>
      </c>
      <c r="B47" s="117"/>
      <c r="C47" s="107" t="s">
        <v>223</v>
      </c>
      <c r="D47" s="479" t="s">
        <v>387</v>
      </c>
      <c r="E47" s="469"/>
      <c r="F47" s="287">
        <f>SUM(F48:F51)</f>
        <v>46600</v>
      </c>
      <c r="G47" s="277"/>
    </row>
    <row r="48" spans="1:7" s="35" customFormat="1" ht="12.75">
      <c r="A48" s="236">
        <v>43</v>
      </c>
      <c r="B48" s="117">
        <v>41</v>
      </c>
      <c r="C48" s="98"/>
      <c r="D48" s="156">
        <v>610</v>
      </c>
      <c r="E48" s="283" t="s">
        <v>365</v>
      </c>
      <c r="F48" s="289">
        <v>28800</v>
      </c>
      <c r="G48" s="277"/>
    </row>
    <row r="49" spans="1:7" s="35" customFormat="1" ht="12.75">
      <c r="A49" s="236">
        <v>44</v>
      </c>
      <c r="B49" s="117">
        <v>41</v>
      </c>
      <c r="C49" s="98"/>
      <c r="D49" s="156">
        <v>620</v>
      </c>
      <c r="E49" s="283" t="s">
        <v>72</v>
      </c>
      <c r="F49" s="289">
        <v>10100</v>
      </c>
      <c r="G49" s="277"/>
    </row>
    <row r="50" spans="1:7" s="35" customFormat="1" ht="12.75">
      <c r="A50" s="236">
        <v>45</v>
      </c>
      <c r="B50" s="117">
        <v>41</v>
      </c>
      <c r="C50" s="98"/>
      <c r="D50" s="156">
        <v>630</v>
      </c>
      <c r="E50" s="283" t="s">
        <v>393</v>
      </c>
      <c r="F50" s="289">
        <v>7500</v>
      </c>
      <c r="G50" s="277"/>
    </row>
    <row r="51" spans="1:7" s="35" customFormat="1" ht="12.75">
      <c r="A51" s="236">
        <v>46</v>
      </c>
      <c r="B51" s="117">
        <v>41</v>
      </c>
      <c r="C51" s="98"/>
      <c r="D51" s="156">
        <v>640</v>
      </c>
      <c r="E51" s="283" t="s">
        <v>408</v>
      </c>
      <c r="F51" s="288">
        <v>200</v>
      </c>
      <c r="G51" s="277"/>
    </row>
    <row r="52" spans="1:7" s="35" customFormat="1" ht="12.75">
      <c r="A52" s="236">
        <v>47</v>
      </c>
      <c r="B52" s="114" t="s">
        <v>113</v>
      </c>
      <c r="C52" s="500" t="s">
        <v>244</v>
      </c>
      <c r="D52" s="500"/>
      <c r="E52" s="471"/>
      <c r="F52" s="286">
        <f>F53</f>
        <v>5000</v>
      </c>
      <c r="G52" s="277"/>
    </row>
    <row r="53" spans="1:6" ht="12.75">
      <c r="A53" s="236">
        <v>48</v>
      </c>
      <c r="B53" s="113"/>
      <c r="C53" s="479" t="s">
        <v>245</v>
      </c>
      <c r="D53" s="479"/>
      <c r="E53" s="469"/>
      <c r="F53" s="287">
        <f>F54</f>
        <v>5000</v>
      </c>
    </row>
    <row r="54" spans="1:7" s="35" customFormat="1" ht="12.75">
      <c r="A54" s="236">
        <v>49</v>
      </c>
      <c r="B54" s="115"/>
      <c r="C54" s="510" t="s">
        <v>246</v>
      </c>
      <c r="D54" s="510"/>
      <c r="E54" s="511"/>
      <c r="F54" s="290">
        <f>SUM(F55:F55)</f>
        <v>5000</v>
      </c>
      <c r="G54" s="277"/>
    </row>
    <row r="55" spans="1:6" ht="13.5" thickBot="1">
      <c r="A55" s="237">
        <v>50</v>
      </c>
      <c r="B55" s="278">
        <v>41</v>
      </c>
      <c r="C55" s="135"/>
      <c r="D55" s="136">
        <v>630</v>
      </c>
      <c r="E55" s="284" t="s">
        <v>393</v>
      </c>
      <c r="F55" s="291">
        <v>5000</v>
      </c>
    </row>
    <row r="56" spans="1:6" ht="12.75">
      <c r="A56" s="55"/>
      <c r="B56" s="169"/>
      <c r="C56" s="43"/>
      <c r="D56" s="169"/>
      <c r="E56" s="43"/>
      <c r="F56" s="272"/>
    </row>
    <row r="57" spans="1:6" ht="21" customHeight="1">
      <c r="A57" s="580" t="s">
        <v>229</v>
      </c>
      <c r="B57" s="580"/>
      <c r="C57" s="580"/>
      <c r="D57" s="580"/>
      <c r="E57" s="580"/>
      <c r="F57" s="273"/>
    </row>
    <row r="58" spans="1:6" ht="13.5" thickBot="1">
      <c r="A58" s="24"/>
      <c r="B58" s="24"/>
      <c r="C58" s="24"/>
      <c r="D58" s="24"/>
      <c r="E58" s="24"/>
      <c r="F58" s="274"/>
    </row>
    <row r="59" spans="1:6" ht="13.5" customHeight="1" thickBot="1">
      <c r="A59" s="560"/>
      <c r="B59" s="584" t="s">
        <v>65</v>
      </c>
      <c r="C59" s="585"/>
      <c r="D59" s="588" t="s">
        <v>66</v>
      </c>
      <c r="E59" s="589"/>
      <c r="F59" s="623" t="s">
        <v>479</v>
      </c>
    </row>
    <row r="60" spans="1:6" ht="13.5" thickBot="1">
      <c r="A60" s="561"/>
      <c r="B60" s="586"/>
      <c r="C60" s="587"/>
      <c r="D60" s="590"/>
      <c r="E60" s="591"/>
      <c r="F60" s="624"/>
    </row>
    <row r="61" spans="1:6" ht="13.5" customHeight="1" thickBot="1">
      <c r="A61" s="561"/>
      <c r="B61" s="586"/>
      <c r="C61" s="587"/>
      <c r="D61" s="590"/>
      <c r="E61" s="591"/>
      <c r="F61" s="569">
        <v>2020</v>
      </c>
    </row>
    <row r="62" spans="1:6" ht="13.5" thickBot="1">
      <c r="A62" s="561"/>
      <c r="B62" s="586"/>
      <c r="C62" s="587"/>
      <c r="D62" s="590"/>
      <c r="E62" s="591"/>
      <c r="F62" s="570"/>
    </row>
    <row r="63" spans="1:6" ht="12.75">
      <c r="A63" s="168"/>
      <c r="B63" s="581" t="s">
        <v>230</v>
      </c>
      <c r="C63" s="582"/>
      <c r="D63" s="582"/>
      <c r="E63" s="583"/>
      <c r="F63" s="285">
        <f>F64+F68+F75</f>
        <v>1690167.56</v>
      </c>
    </row>
    <row r="64" spans="1:6" ht="12.75">
      <c r="A64" s="127">
        <v>1</v>
      </c>
      <c r="B64" s="166" t="s">
        <v>231</v>
      </c>
      <c r="C64" s="500" t="s">
        <v>232</v>
      </c>
      <c r="D64" s="500"/>
      <c r="E64" s="471"/>
      <c r="F64" s="286">
        <f>F65</f>
        <v>46000</v>
      </c>
    </row>
    <row r="65" spans="1:6" ht="12.75">
      <c r="A65" s="127">
        <v>2</v>
      </c>
      <c r="B65" s="83"/>
      <c r="C65" s="107" t="s">
        <v>233</v>
      </c>
      <c r="D65" s="479" t="s">
        <v>234</v>
      </c>
      <c r="E65" s="469"/>
      <c r="F65" s="287">
        <f>SUM(F66:F67)</f>
        <v>46000</v>
      </c>
    </row>
    <row r="66" spans="1:6" ht="12.75">
      <c r="A66" s="127">
        <v>3</v>
      </c>
      <c r="B66" s="110">
        <v>41</v>
      </c>
      <c r="C66" s="83"/>
      <c r="D66" s="83" t="s">
        <v>412</v>
      </c>
      <c r="E66" s="283" t="s">
        <v>413</v>
      </c>
      <c r="F66" s="288"/>
    </row>
    <row r="67" spans="1:6" ht="12.75">
      <c r="A67" s="127">
        <v>4</v>
      </c>
      <c r="B67" s="110">
        <v>52</v>
      </c>
      <c r="C67" s="83"/>
      <c r="D67" s="83" t="s">
        <v>412</v>
      </c>
      <c r="E67" s="283" t="s">
        <v>468</v>
      </c>
      <c r="F67" s="288">
        <v>46000</v>
      </c>
    </row>
    <row r="68" spans="1:6" ht="12.75">
      <c r="A68" s="127">
        <v>8</v>
      </c>
      <c r="B68" s="167" t="s">
        <v>68</v>
      </c>
      <c r="C68" s="500" t="s">
        <v>69</v>
      </c>
      <c r="D68" s="500"/>
      <c r="E68" s="471"/>
      <c r="F68" s="286">
        <f>F69+F72</f>
        <v>12000</v>
      </c>
    </row>
    <row r="69" spans="1:6" ht="12.75">
      <c r="A69" s="127">
        <v>9</v>
      </c>
      <c r="B69" s="83"/>
      <c r="C69" s="107" t="s">
        <v>239</v>
      </c>
      <c r="D69" s="479" t="s">
        <v>240</v>
      </c>
      <c r="E69" s="469"/>
      <c r="F69" s="287">
        <f>F70</f>
        <v>0</v>
      </c>
    </row>
    <row r="70" spans="1:6" ht="12.75">
      <c r="A70" s="127">
        <v>10</v>
      </c>
      <c r="B70" s="83"/>
      <c r="C70" s="83"/>
      <c r="D70" s="83"/>
      <c r="E70" s="270" t="s">
        <v>367</v>
      </c>
      <c r="F70" s="290">
        <f>SUM(F71:F71)</f>
        <v>0</v>
      </c>
    </row>
    <row r="71" spans="1:6" ht="12.75">
      <c r="A71" s="127">
        <v>11</v>
      </c>
      <c r="B71" s="110">
        <v>43</v>
      </c>
      <c r="C71" s="83"/>
      <c r="D71" s="110">
        <v>717</v>
      </c>
      <c r="E71" s="283" t="s">
        <v>368</v>
      </c>
      <c r="F71" s="288"/>
    </row>
    <row r="72" spans="1:6" ht="12.75">
      <c r="A72" s="127">
        <v>12</v>
      </c>
      <c r="B72" s="83"/>
      <c r="C72" s="107"/>
      <c r="D72" s="479" t="s">
        <v>387</v>
      </c>
      <c r="E72" s="469"/>
      <c r="F72" s="287">
        <f>SUM(F73:F74)</f>
        <v>12000</v>
      </c>
    </row>
    <row r="73" spans="1:6" ht="12.75">
      <c r="A73" s="127">
        <v>13</v>
      </c>
      <c r="B73" s="110">
        <v>43</v>
      </c>
      <c r="C73" s="83"/>
      <c r="D73" s="110"/>
      <c r="E73" s="283" t="s">
        <v>388</v>
      </c>
      <c r="F73" s="288"/>
    </row>
    <row r="74" spans="1:6" ht="12.75">
      <c r="A74" s="127">
        <v>14</v>
      </c>
      <c r="B74" s="110">
        <v>41</v>
      </c>
      <c r="C74" s="83"/>
      <c r="D74" s="110">
        <v>717001</v>
      </c>
      <c r="E74" s="283" t="s">
        <v>458</v>
      </c>
      <c r="F74" s="288">
        <v>12000</v>
      </c>
    </row>
    <row r="75" spans="1:6" ht="12.75">
      <c r="A75" s="127">
        <v>15</v>
      </c>
      <c r="B75" s="167" t="s">
        <v>113</v>
      </c>
      <c r="C75" s="500" t="s">
        <v>244</v>
      </c>
      <c r="D75" s="500"/>
      <c r="E75" s="471"/>
      <c r="F75" s="286">
        <f>F76</f>
        <v>1632167.56</v>
      </c>
    </row>
    <row r="76" spans="1:6" ht="12.75">
      <c r="A76" s="127">
        <v>16</v>
      </c>
      <c r="B76" s="83"/>
      <c r="C76" s="479" t="s">
        <v>245</v>
      </c>
      <c r="D76" s="479"/>
      <c r="E76" s="469"/>
      <c r="F76" s="287">
        <f>F77</f>
        <v>1632167.56</v>
      </c>
    </row>
    <row r="77" spans="1:6" ht="12.75">
      <c r="A77" s="127">
        <v>17</v>
      </c>
      <c r="B77" s="99"/>
      <c r="C77" s="510" t="s">
        <v>377</v>
      </c>
      <c r="D77" s="510"/>
      <c r="E77" s="511"/>
      <c r="F77" s="290">
        <f>SUM(F78:F82)</f>
        <v>1632167.56</v>
      </c>
    </row>
    <row r="78" spans="1:6" ht="12.75">
      <c r="A78" s="219">
        <v>22</v>
      </c>
      <c r="B78" s="220">
        <v>41</v>
      </c>
      <c r="C78" s="221"/>
      <c r="D78" s="221" t="s">
        <v>403</v>
      </c>
      <c r="E78" s="292" t="s">
        <v>378</v>
      </c>
      <c r="F78" s="293">
        <v>62540.38</v>
      </c>
    </row>
    <row r="79" spans="1:6" ht="12.75">
      <c r="A79" s="219">
        <v>23</v>
      </c>
      <c r="B79" s="220" t="s">
        <v>429</v>
      </c>
      <c r="C79" s="221"/>
      <c r="D79" s="221" t="s">
        <v>403</v>
      </c>
      <c r="E79" s="292" t="s">
        <v>378</v>
      </c>
      <c r="F79" s="293">
        <v>993046.05</v>
      </c>
    </row>
    <row r="80" spans="1:6" ht="12.75">
      <c r="A80" s="219">
        <v>24</v>
      </c>
      <c r="B80" s="220" t="s">
        <v>430</v>
      </c>
      <c r="C80" s="221"/>
      <c r="D80" s="221" t="s">
        <v>403</v>
      </c>
      <c r="E80" s="292" t="s">
        <v>378</v>
      </c>
      <c r="F80" s="293">
        <v>185721.13</v>
      </c>
    </row>
    <row r="81" spans="1:6" ht="12.75">
      <c r="A81" s="219">
        <v>25</v>
      </c>
      <c r="B81" s="220">
        <v>111</v>
      </c>
      <c r="C81" s="221"/>
      <c r="D81" s="221" t="s">
        <v>403</v>
      </c>
      <c r="E81" s="292" t="s">
        <v>467</v>
      </c>
      <c r="F81" s="293">
        <v>371317</v>
      </c>
    </row>
    <row r="82" spans="1:6" ht="13.5" thickBot="1">
      <c r="A82" s="180">
        <v>26</v>
      </c>
      <c r="B82" s="136">
        <v>41</v>
      </c>
      <c r="C82" s="135"/>
      <c r="D82" s="135" t="s">
        <v>403</v>
      </c>
      <c r="E82" s="284" t="s">
        <v>467</v>
      </c>
      <c r="F82" s="294">
        <v>19543</v>
      </c>
    </row>
    <row r="83" spans="1:6" ht="12.75">
      <c r="A83" s="24"/>
      <c r="B83" s="24"/>
      <c r="C83" s="24"/>
      <c r="D83" s="24"/>
      <c r="E83" s="24"/>
      <c r="F83" s="271"/>
    </row>
    <row r="84" spans="1:6" ht="12.75">
      <c r="A84" s="24"/>
      <c r="B84" s="24"/>
      <c r="C84" s="24"/>
      <c r="D84" s="24"/>
      <c r="E84" s="24"/>
      <c r="F84" s="271"/>
    </row>
    <row r="85" spans="1:6" ht="12.75">
      <c r="A85" s="24"/>
      <c r="B85" s="24"/>
      <c r="C85" s="24"/>
      <c r="D85" s="24"/>
      <c r="E85" s="24"/>
      <c r="F85" s="271"/>
    </row>
    <row r="86" spans="1:6" ht="12.75">
      <c r="A86" s="24"/>
      <c r="B86" s="24"/>
      <c r="C86" s="24"/>
      <c r="D86" s="24"/>
      <c r="E86" s="24"/>
      <c r="F86" s="271"/>
    </row>
    <row r="87" spans="1:6" ht="12.75">
      <c r="A87" s="24"/>
      <c r="B87" s="24"/>
      <c r="C87" s="24"/>
      <c r="D87" s="24"/>
      <c r="E87" s="24"/>
      <c r="F87" s="271"/>
    </row>
    <row r="88" spans="1:6" ht="12.75">
      <c r="A88" s="24"/>
      <c r="B88" s="24"/>
      <c r="C88" s="24"/>
      <c r="D88" s="24"/>
      <c r="E88" s="24"/>
      <c r="F88" s="271"/>
    </row>
    <row r="89" spans="1:6" ht="12.75">
      <c r="A89" s="24"/>
      <c r="B89" s="24"/>
      <c r="C89" s="24"/>
      <c r="D89" s="24"/>
      <c r="E89" s="24"/>
      <c r="F89" s="271"/>
    </row>
    <row r="90" spans="1:6" ht="12.75">
      <c r="A90" s="24"/>
      <c r="B90" s="24"/>
      <c r="C90" s="24"/>
      <c r="D90" s="24"/>
      <c r="E90" s="24"/>
      <c r="F90" s="271"/>
    </row>
    <row r="91" spans="1:6" ht="12.75">
      <c r="A91" s="24"/>
      <c r="B91" s="24"/>
      <c r="C91" s="24"/>
      <c r="D91" s="24"/>
      <c r="E91" s="24"/>
      <c r="F91" s="271"/>
    </row>
    <row r="92" spans="1:6" ht="12.75">
      <c r="A92" s="24"/>
      <c r="B92" s="24"/>
      <c r="C92" s="24"/>
      <c r="D92" s="24"/>
      <c r="E92" s="24"/>
      <c r="F92" s="271"/>
    </row>
    <row r="93" spans="1:6" ht="12.75">
      <c r="A93" s="24"/>
      <c r="B93" s="24"/>
      <c r="C93" s="24"/>
      <c r="D93" s="24"/>
      <c r="E93" s="24"/>
      <c r="F93" s="271"/>
    </row>
    <row r="94" spans="1:6" ht="12.75">
      <c r="A94" s="24"/>
      <c r="B94" s="24"/>
      <c r="C94" s="24"/>
      <c r="D94" s="24"/>
      <c r="E94" s="24"/>
      <c r="F94" s="271"/>
    </row>
    <row r="95" spans="1:6" ht="12.75">
      <c r="A95" s="24"/>
      <c r="B95" s="24"/>
      <c r="C95" s="24"/>
      <c r="D95" s="24"/>
      <c r="E95" s="24"/>
      <c r="F95" s="271"/>
    </row>
    <row r="96" spans="1:6" ht="12.75">
      <c r="A96" s="24"/>
      <c r="B96" s="24"/>
      <c r="C96" s="24"/>
      <c r="D96" s="24"/>
      <c r="E96" s="24"/>
      <c r="F96" s="271"/>
    </row>
    <row r="97" spans="1:6" ht="12.75">
      <c r="A97" s="24"/>
      <c r="B97" s="24"/>
      <c r="C97" s="24"/>
      <c r="D97" s="24"/>
      <c r="E97" s="24"/>
      <c r="F97" s="271"/>
    </row>
    <row r="98" spans="1:6" ht="12.75">
      <c r="A98" s="24"/>
      <c r="B98" s="24"/>
      <c r="C98" s="24"/>
      <c r="D98" s="24"/>
      <c r="E98" s="24"/>
      <c r="F98" s="271"/>
    </row>
    <row r="99" spans="1:6" ht="12.75">
      <c r="A99" s="24"/>
      <c r="B99" s="24"/>
      <c r="C99" s="24"/>
      <c r="D99" s="24"/>
      <c r="E99" s="24"/>
      <c r="F99" s="271"/>
    </row>
    <row r="100" spans="1:6" ht="12.75">
      <c r="A100" s="24"/>
      <c r="B100" s="24"/>
      <c r="C100" s="24"/>
      <c r="D100" s="24"/>
      <c r="E100" s="24"/>
      <c r="F100" s="271"/>
    </row>
    <row r="101" spans="1:6" ht="12.75">
      <c r="A101" s="24"/>
      <c r="B101" s="24"/>
      <c r="C101" s="24"/>
      <c r="D101" s="24"/>
      <c r="E101" s="24"/>
      <c r="F101" s="271"/>
    </row>
    <row r="102" spans="1:6" ht="12.75">
      <c r="A102" s="24"/>
      <c r="B102" s="24"/>
      <c r="C102" s="24"/>
      <c r="D102" s="24"/>
      <c r="E102" s="24"/>
      <c r="F102" s="271"/>
    </row>
    <row r="103" spans="1:6" ht="12.75">
      <c r="A103" s="24"/>
      <c r="B103" s="24"/>
      <c r="C103" s="24"/>
      <c r="D103" s="24"/>
      <c r="E103" s="24"/>
      <c r="F103" s="271"/>
    </row>
    <row r="104" spans="1:6" ht="12.75">
      <c r="A104" s="24"/>
      <c r="B104" s="24"/>
      <c r="C104" s="24"/>
      <c r="D104" s="24"/>
      <c r="E104" s="24"/>
      <c r="F104" s="271"/>
    </row>
    <row r="105" spans="1:6" ht="12.75">
      <c r="A105" s="24"/>
      <c r="B105" s="24"/>
      <c r="C105" s="24"/>
      <c r="D105" s="24"/>
      <c r="E105" s="24"/>
      <c r="F105" s="271"/>
    </row>
    <row r="106" spans="1:6" ht="12.75">
      <c r="A106" s="24"/>
      <c r="B106" s="24"/>
      <c r="C106" s="24"/>
      <c r="D106" s="24"/>
      <c r="E106" s="24"/>
      <c r="F106" s="271"/>
    </row>
    <row r="107" spans="1:6" ht="12.75">
      <c r="A107" s="24"/>
      <c r="B107" s="24"/>
      <c r="C107" s="24"/>
      <c r="D107" s="24"/>
      <c r="E107" s="24"/>
      <c r="F107" s="271"/>
    </row>
    <row r="108" spans="1:6" ht="12.75">
      <c r="A108" s="24"/>
      <c r="B108" s="24"/>
      <c r="C108" s="24"/>
      <c r="D108" s="24"/>
      <c r="E108" s="24"/>
      <c r="F108" s="271"/>
    </row>
    <row r="109" spans="1:6" ht="12.75">
      <c r="A109" s="24"/>
      <c r="B109" s="24"/>
      <c r="C109" s="24"/>
      <c r="D109" s="24"/>
      <c r="E109" s="24"/>
      <c r="F109" s="271"/>
    </row>
    <row r="110" spans="1:6" ht="12.75">
      <c r="A110" s="24"/>
      <c r="B110" s="24"/>
      <c r="C110" s="24"/>
      <c r="D110" s="24"/>
      <c r="E110" s="24"/>
      <c r="F110" s="271"/>
    </row>
    <row r="111" spans="1:6" ht="12.75">
      <c r="A111" s="24"/>
      <c r="B111" s="24"/>
      <c r="C111" s="24"/>
      <c r="D111" s="24"/>
      <c r="E111" s="24"/>
      <c r="F111" s="271"/>
    </row>
    <row r="112" spans="1:6" ht="12.75">
      <c r="A112" s="24"/>
      <c r="B112" s="24"/>
      <c r="C112" s="24"/>
      <c r="D112" s="24"/>
      <c r="E112" s="24"/>
      <c r="F112" s="271"/>
    </row>
    <row r="113" spans="1:6" ht="12.75">
      <c r="A113" s="24"/>
      <c r="B113" s="24"/>
      <c r="C113" s="24"/>
      <c r="D113" s="24"/>
      <c r="E113" s="24"/>
      <c r="F113" s="271"/>
    </row>
    <row r="114" spans="1:6" ht="12.75">
      <c r="A114" s="24"/>
      <c r="B114" s="24"/>
      <c r="C114" s="24"/>
      <c r="D114" s="24"/>
      <c r="E114" s="24"/>
      <c r="F114" s="271"/>
    </row>
    <row r="115" spans="1:6" ht="12.75">
      <c r="A115" s="24"/>
      <c r="B115" s="24"/>
      <c r="C115" s="24"/>
      <c r="D115" s="24"/>
      <c r="E115" s="24"/>
      <c r="F115" s="271"/>
    </row>
    <row r="116" spans="1:6" ht="12.75">
      <c r="A116" s="24"/>
      <c r="B116" s="24"/>
      <c r="C116" s="24"/>
      <c r="D116" s="24"/>
      <c r="E116" s="24"/>
      <c r="F116" s="271"/>
    </row>
    <row r="117" spans="1:6" ht="12.75">
      <c r="A117" s="24"/>
      <c r="B117" s="24"/>
      <c r="C117" s="24"/>
      <c r="D117" s="24"/>
      <c r="E117" s="24"/>
      <c r="F117" s="271"/>
    </row>
    <row r="118" spans="1:6" ht="12.75">
      <c r="A118" s="24"/>
      <c r="B118" s="24"/>
      <c r="C118" s="24"/>
      <c r="D118" s="24"/>
      <c r="E118" s="24"/>
      <c r="F118" s="271"/>
    </row>
    <row r="119" spans="1:6" ht="12.75">
      <c r="A119" s="24"/>
      <c r="B119" s="24"/>
      <c r="C119" s="24"/>
      <c r="D119" s="24"/>
      <c r="E119" s="24"/>
      <c r="F119" s="271"/>
    </row>
    <row r="120" spans="1:6" ht="12.75">
      <c r="A120" s="24"/>
      <c r="B120" s="24"/>
      <c r="C120" s="24"/>
      <c r="D120" s="24"/>
      <c r="E120" s="24"/>
      <c r="F120" s="271"/>
    </row>
    <row r="121" spans="1:6" ht="12.75">
      <c r="A121" s="24"/>
      <c r="B121" s="24"/>
      <c r="C121" s="24"/>
      <c r="D121" s="24"/>
      <c r="E121" s="24"/>
      <c r="F121" s="271"/>
    </row>
    <row r="122" spans="1:6" ht="12.75">
      <c r="A122" s="24"/>
      <c r="B122" s="24"/>
      <c r="C122" s="24"/>
      <c r="D122" s="24"/>
      <c r="E122" s="24"/>
      <c r="F122" s="271"/>
    </row>
    <row r="123" spans="1:6" ht="12.75">
      <c r="A123" s="24"/>
      <c r="B123" s="24"/>
      <c r="C123" s="24"/>
      <c r="D123" s="24"/>
      <c r="E123" s="24"/>
      <c r="F123" s="271"/>
    </row>
    <row r="124" spans="1:6" ht="12.75">
      <c r="A124" s="24"/>
      <c r="B124" s="24"/>
      <c r="C124" s="24"/>
      <c r="D124" s="24"/>
      <c r="E124" s="24"/>
      <c r="F124" s="271"/>
    </row>
    <row r="125" spans="1:6" ht="12.75">
      <c r="A125" s="24"/>
      <c r="B125" s="24"/>
      <c r="C125" s="24"/>
      <c r="D125" s="24"/>
      <c r="E125" s="24"/>
      <c r="F125" s="271"/>
    </row>
    <row r="126" spans="1:6" ht="12.75">
      <c r="A126" s="24"/>
      <c r="B126" s="24"/>
      <c r="C126" s="24"/>
      <c r="D126" s="24"/>
      <c r="E126" s="24"/>
      <c r="F126" s="271"/>
    </row>
    <row r="127" spans="1:6" ht="12.75">
      <c r="A127" s="24"/>
      <c r="B127" s="24"/>
      <c r="C127" s="24"/>
      <c r="D127" s="24"/>
      <c r="E127" s="24"/>
      <c r="F127" s="271"/>
    </row>
    <row r="128" spans="1:6" ht="12.75">
      <c r="A128" s="24"/>
      <c r="B128" s="24"/>
      <c r="C128" s="24"/>
      <c r="D128" s="24"/>
      <c r="E128" s="24"/>
      <c r="F128" s="271"/>
    </row>
    <row r="129" spans="1:6" ht="12.75">
      <c r="A129" s="24"/>
      <c r="B129" s="24"/>
      <c r="C129" s="24"/>
      <c r="D129" s="24"/>
      <c r="E129" s="24"/>
      <c r="F129" s="271"/>
    </row>
    <row r="130" spans="1:6" ht="12.75">
      <c r="A130" s="24"/>
      <c r="B130" s="24"/>
      <c r="C130" s="24"/>
      <c r="D130" s="24"/>
      <c r="E130" s="24"/>
      <c r="F130" s="271"/>
    </row>
    <row r="131" spans="1:6" ht="12.75">
      <c r="A131" s="24"/>
      <c r="B131" s="24"/>
      <c r="C131" s="24"/>
      <c r="D131" s="24"/>
      <c r="E131" s="24"/>
      <c r="F131" s="271"/>
    </row>
    <row r="132" spans="1:6" ht="12.75">
      <c r="A132" s="24"/>
      <c r="B132" s="24"/>
      <c r="C132" s="24"/>
      <c r="D132" s="24"/>
      <c r="E132" s="24"/>
      <c r="F132" s="271"/>
    </row>
    <row r="133" spans="1:6" ht="12.75">
      <c r="A133" s="24"/>
      <c r="B133" s="24"/>
      <c r="C133" s="24"/>
      <c r="D133" s="24"/>
      <c r="E133" s="24"/>
      <c r="F133" s="271"/>
    </row>
    <row r="134" spans="1:6" ht="12.75">
      <c r="A134" s="24"/>
      <c r="B134" s="24"/>
      <c r="C134" s="24"/>
      <c r="D134" s="24"/>
      <c r="E134" s="24"/>
      <c r="F134" s="271"/>
    </row>
    <row r="135" spans="1:6" ht="12.75">
      <c r="A135" s="24"/>
      <c r="B135" s="24"/>
      <c r="C135" s="24"/>
      <c r="D135" s="24"/>
      <c r="E135" s="24"/>
      <c r="F135" s="271"/>
    </row>
    <row r="136" spans="1:6" ht="12.75">
      <c r="A136" s="24"/>
      <c r="B136" s="24"/>
      <c r="C136" s="24"/>
      <c r="D136" s="24"/>
      <c r="E136" s="24"/>
      <c r="F136" s="271"/>
    </row>
    <row r="137" spans="1:6" ht="12.75">
      <c r="A137" s="24"/>
      <c r="B137" s="24"/>
      <c r="C137" s="24"/>
      <c r="D137" s="24"/>
      <c r="E137" s="24"/>
      <c r="F137" s="271"/>
    </row>
    <row r="138" spans="1:6" ht="12.75">
      <c r="A138" s="24"/>
      <c r="B138" s="24"/>
      <c r="C138" s="24"/>
      <c r="D138" s="24"/>
      <c r="E138" s="24"/>
      <c r="F138" s="271"/>
    </row>
    <row r="139" spans="1:6" ht="12.75">
      <c r="A139" s="24"/>
      <c r="B139" s="24"/>
      <c r="C139" s="24"/>
      <c r="D139" s="24"/>
      <c r="E139" s="24"/>
      <c r="F139" s="271"/>
    </row>
    <row r="140" spans="1:6" ht="12.75">
      <c r="A140" s="24"/>
      <c r="B140" s="24"/>
      <c r="C140" s="24"/>
      <c r="D140" s="24"/>
      <c r="E140" s="24"/>
      <c r="F140" s="271"/>
    </row>
    <row r="141" spans="1:6" ht="12.75">
      <c r="A141" s="24"/>
      <c r="B141" s="24"/>
      <c r="C141" s="24"/>
      <c r="D141" s="24"/>
      <c r="E141" s="24"/>
      <c r="F141" s="271"/>
    </row>
    <row r="142" spans="1:6" ht="12.75">
      <c r="A142" s="24"/>
      <c r="B142" s="24"/>
      <c r="C142" s="24"/>
      <c r="D142" s="24"/>
      <c r="E142" s="24"/>
      <c r="F142" s="271"/>
    </row>
    <row r="143" spans="1:6" ht="12.75">
      <c r="A143" s="24"/>
      <c r="B143" s="24"/>
      <c r="C143" s="24"/>
      <c r="D143" s="24"/>
      <c r="E143" s="24"/>
      <c r="F143" s="271"/>
    </row>
    <row r="144" spans="1:6" ht="12.75">
      <c r="A144" s="24"/>
      <c r="B144" s="24"/>
      <c r="C144" s="24"/>
      <c r="D144" s="24"/>
      <c r="E144" s="24"/>
      <c r="F144" s="271"/>
    </row>
    <row r="145" spans="1:6" ht="12.75">
      <c r="A145" s="24"/>
      <c r="B145" s="24"/>
      <c r="C145" s="24"/>
      <c r="D145" s="24"/>
      <c r="E145" s="24"/>
      <c r="F145" s="271"/>
    </row>
    <row r="146" spans="1:6" ht="12.75">
      <c r="A146" s="24"/>
      <c r="B146" s="24"/>
      <c r="C146" s="24"/>
      <c r="D146" s="24"/>
      <c r="E146" s="24"/>
      <c r="F146" s="271"/>
    </row>
    <row r="147" spans="1:6" ht="12.75">
      <c r="A147" s="24"/>
      <c r="B147" s="24"/>
      <c r="C147" s="24"/>
      <c r="D147" s="24"/>
      <c r="E147" s="24"/>
      <c r="F147" s="271"/>
    </row>
    <row r="148" spans="1:6" ht="12.75">
      <c r="A148" s="24"/>
      <c r="B148" s="24"/>
      <c r="C148" s="24"/>
      <c r="D148" s="24"/>
      <c r="E148" s="24"/>
      <c r="F148" s="271"/>
    </row>
    <row r="149" spans="1:6" ht="12.75">
      <c r="A149" s="24"/>
      <c r="B149" s="24"/>
      <c r="C149" s="24"/>
      <c r="D149" s="24"/>
      <c r="E149" s="24"/>
      <c r="F149" s="271"/>
    </row>
    <row r="150" spans="1:6" ht="12.75">
      <c r="A150" s="24"/>
      <c r="B150" s="24"/>
      <c r="C150" s="24"/>
      <c r="D150" s="24"/>
      <c r="E150" s="24"/>
      <c r="F150" s="271"/>
    </row>
    <row r="151" spans="1:6" ht="12.75">
      <c r="A151" s="24"/>
      <c r="B151" s="24"/>
      <c r="C151" s="24"/>
      <c r="D151" s="24"/>
      <c r="E151" s="24"/>
      <c r="F151" s="271"/>
    </row>
    <row r="152" spans="1:6" ht="12.75">
      <c r="A152" s="24"/>
      <c r="B152" s="24"/>
      <c r="C152" s="24"/>
      <c r="D152" s="24"/>
      <c r="E152" s="24"/>
      <c r="F152" s="271"/>
    </row>
    <row r="153" spans="1:6" ht="12.75">
      <c r="A153" s="24"/>
      <c r="B153" s="24"/>
      <c r="C153" s="24"/>
      <c r="D153" s="24"/>
      <c r="E153" s="24"/>
      <c r="F153" s="271"/>
    </row>
    <row r="154" spans="1:6" ht="12.75">
      <c r="A154" s="24"/>
      <c r="B154" s="24"/>
      <c r="C154" s="24"/>
      <c r="D154" s="24"/>
      <c r="E154" s="24"/>
      <c r="F154" s="271"/>
    </row>
    <row r="155" spans="1:6" ht="12.75">
      <c r="A155" s="24"/>
      <c r="B155" s="24"/>
      <c r="C155" s="24"/>
      <c r="D155" s="24"/>
      <c r="E155" s="24"/>
      <c r="F155" s="271"/>
    </row>
    <row r="156" spans="1:6" ht="12.75">
      <c r="A156" s="24"/>
      <c r="B156" s="24"/>
      <c r="C156" s="24"/>
      <c r="D156" s="24"/>
      <c r="E156" s="24"/>
      <c r="F156" s="271"/>
    </row>
    <row r="157" spans="1:6" ht="12.75">
      <c r="A157" s="24"/>
      <c r="B157" s="24"/>
      <c r="C157" s="24"/>
      <c r="D157" s="24"/>
      <c r="E157" s="24"/>
      <c r="F157" s="271"/>
    </row>
    <row r="158" spans="1:6" ht="12.75">
      <c r="A158" s="24"/>
      <c r="B158" s="24"/>
      <c r="C158" s="24"/>
      <c r="D158" s="24"/>
      <c r="E158" s="24"/>
      <c r="F158" s="271"/>
    </row>
    <row r="159" spans="1:6" ht="12.75">
      <c r="A159" s="24"/>
      <c r="B159" s="24"/>
      <c r="C159" s="24"/>
      <c r="D159" s="24"/>
      <c r="E159" s="24"/>
      <c r="F159" s="271"/>
    </row>
    <row r="160" spans="1:6" ht="12.75">
      <c r="A160" s="24"/>
      <c r="B160" s="24"/>
      <c r="C160" s="24"/>
      <c r="D160" s="24"/>
      <c r="E160" s="24"/>
      <c r="F160" s="271"/>
    </row>
    <row r="161" spans="1:6" ht="12.75">
      <c r="A161" s="24"/>
      <c r="B161" s="24"/>
      <c r="C161" s="24"/>
      <c r="D161" s="24"/>
      <c r="E161" s="24"/>
      <c r="F161" s="271"/>
    </row>
    <row r="162" spans="1:6" ht="12.75">
      <c r="A162" s="24"/>
      <c r="B162" s="24"/>
      <c r="C162" s="24"/>
      <c r="D162" s="24"/>
      <c r="E162" s="24"/>
      <c r="F162" s="271"/>
    </row>
    <row r="163" spans="1:6" ht="12.75">
      <c r="A163" s="24"/>
      <c r="B163" s="24"/>
      <c r="C163" s="24"/>
      <c r="D163" s="24"/>
      <c r="E163" s="24"/>
      <c r="F163" s="271"/>
    </row>
    <row r="164" spans="1:6" ht="12.75">
      <c r="A164" s="24"/>
      <c r="B164" s="24"/>
      <c r="C164" s="24"/>
      <c r="D164" s="24"/>
      <c r="E164" s="24"/>
      <c r="F164" s="271"/>
    </row>
  </sheetData>
  <sheetProtection/>
  <mergeCells count="38">
    <mergeCell ref="F3:F4"/>
    <mergeCell ref="F59:F60"/>
    <mergeCell ref="C54:E54"/>
    <mergeCell ref="C77:E77"/>
    <mergeCell ref="C68:E68"/>
    <mergeCell ref="C75:E75"/>
    <mergeCell ref="C76:E76"/>
    <mergeCell ref="D69:E69"/>
    <mergeCell ref="D72:E72"/>
    <mergeCell ref="B63:E63"/>
    <mergeCell ref="C64:E64"/>
    <mergeCell ref="D65:E65"/>
    <mergeCell ref="B59:C62"/>
    <mergeCell ref="D59:E62"/>
    <mergeCell ref="F5:F6"/>
    <mergeCell ref="D17:E17"/>
    <mergeCell ref="F61:F62"/>
    <mergeCell ref="A57:E57"/>
    <mergeCell ref="A59:A62"/>
    <mergeCell ref="A1:F1"/>
    <mergeCell ref="A3:A6"/>
    <mergeCell ref="B3:C6"/>
    <mergeCell ref="D3:E6"/>
    <mergeCell ref="C53:E53"/>
    <mergeCell ref="D47:E47"/>
    <mergeCell ref="C52:E52"/>
    <mergeCell ref="C28:E28"/>
    <mergeCell ref="D29:E29"/>
    <mergeCell ref="D32:E32"/>
    <mergeCell ref="D37:E37"/>
    <mergeCell ref="D22:E22"/>
    <mergeCell ref="C39:E39"/>
    <mergeCell ref="D40:E40"/>
    <mergeCell ref="D42:E42"/>
    <mergeCell ref="B7:E7"/>
    <mergeCell ref="C8:E8"/>
    <mergeCell ref="D9:E9"/>
    <mergeCell ref="D12:E12"/>
  </mergeCells>
  <printOptions horizontalCentered="1"/>
  <pageMargins left="0.2362204724409449" right="0.2362204724409449" top="0.5905511811023623" bottom="0.3937007874015748" header="0.5118110236220472" footer="0.5118110236220472"/>
  <pageSetup fitToHeight="2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124" zoomScaleNormal="124" zoomScalePageLayoutView="0" workbookViewId="0" topLeftCell="A1">
      <selection activeCell="F24" sqref="F24:F27"/>
    </sheetView>
  </sheetViews>
  <sheetFormatPr defaultColWidth="11.57421875" defaultRowHeight="12.75"/>
  <cols>
    <col min="1" max="1" width="3.00390625" style="49" customWidth="1"/>
    <col min="2" max="2" width="7.421875" style="49" customWidth="1"/>
    <col min="3" max="3" width="6.7109375" style="49" customWidth="1"/>
    <col min="4" max="4" width="7.00390625" style="49" customWidth="1"/>
    <col min="5" max="5" width="31.7109375" style="49" customWidth="1"/>
    <col min="6" max="6" width="11.140625" style="280" customWidth="1"/>
  </cols>
  <sheetData>
    <row r="1" spans="1:6" ht="20.25" customHeight="1">
      <c r="A1" s="488" t="s">
        <v>247</v>
      </c>
      <c r="B1" s="488"/>
      <c r="C1" s="488"/>
      <c r="D1" s="488"/>
      <c r="E1" s="488"/>
      <c r="F1" s="488"/>
    </row>
    <row r="2" spans="1:6" ht="13.5" thickBot="1">
      <c r="A2" s="24"/>
      <c r="B2" s="24"/>
      <c r="C2" s="24"/>
      <c r="D2" s="24"/>
      <c r="E2" s="24"/>
      <c r="F2" s="274"/>
    </row>
    <row r="3" spans="1:6" ht="12.75" customHeight="1" thickBot="1">
      <c r="A3" s="489"/>
      <c r="B3" s="480" t="s">
        <v>65</v>
      </c>
      <c r="C3" s="480"/>
      <c r="D3" s="493" t="s">
        <v>66</v>
      </c>
      <c r="E3" s="493"/>
      <c r="F3" s="621" t="s">
        <v>479</v>
      </c>
    </row>
    <row r="4" spans="1:6" ht="13.5" thickBot="1">
      <c r="A4" s="490"/>
      <c r="B4" s="492"/>
      <c r="C4" s="492"/>
      <c r="D4" s="494"/>
      <c r="E4" s="494"/>
      <c r="F4" s="622"/>
    </row>
    <row r="5" spans="1:6" ht="12.75" customHeight="1" thickBot="1">
      <c r="A5" s="490"/>
      <c r="B5" s="492"/>
      <c r="C5" s="492"/>
      <c r="D5" s="494"/>
      <c r="E5" s="494"/>
      <c r="F5" s="480">
        <v>2020</v>
      </c>
    </row>
    <row r="6" spans="1:6" ht="38.25" customHeight="1" thickBot="1">
      <c r="A6" s="490"/>
      <c r="B6" s="492"/>
      <c r="C6" s="492"/>
      <c r="D6" s="494"/>
      <c r="E6" s="494"/>
      <c r="F6" s="550"/>
    </row>
    <row r="7" spans="1:6" ht="21.75" customHeight="1" thickBot="1">
      <c r="A7" s="100"/>
      <c r="B7" s="564" t="s">
        <v>248</v>
      </c>
      <c r="C7" s="564"/>
      <c r="D7" s="564"/>
      <c r="E7" s="564"/>
      <c r="F7" s="645">
        <f>F9+F11+F13</f>
        <v>100</v>
      </c>
    </row>
    <row r="8" spans="1:6" ht="12.75">
      <c r="A8" s="163">
        <v>1</v>
      </c>
      <c r="B8" s="59" t="s">
        <v>68</v>
      </c>
      <c r="C8" s="596" t="s">
        <v>69</v>
      </c>
      <c r="D8" s="596"/>
      <c r="E8" s="596"/>
      <c r="F8" s="646">
        <f>SUM(F9+F11+F13)</f>
        <v>100</v>
      </c>
    </row>
    <row r="9" spans="1:6" ht="12.75">
      <c r="A9" s="164">
        <v>2</v>
      </c>
      <c r="B9" s="101"/>
      <c r="C9" s="27" t="s">
        <v>249</v>
      </c>
      <c r="D9" s="544" t="s">
        <v>250</v>
      </c>
      <c r="E9" s="544"/>
      <c r="F9" s="316">
        <f>SUM(F10:F10)</f>
        <v>40</v>
      </c>
    </row>
    <row r="10" spans="1:6" ht="12.75">
      <c r="A10" s="164">
        <v>3</v>
      </c>
      <c r="B10" s="95">
        <v>41</v>
      </c>
      <c r="C10" s="30"/>
      <c r="D10" s="40">
        <v>630</v>
      </c>
      <c r="E10" s="31" t="s">
        <v>251</v>
      </c>
      <c r="F10" s="299">
        <v>40</v>
      </c>
    </row>
    <row r="11" spans="1:6" ht="12.75">
      <c r="A11" s="164">
        <v>4</v>
      </c>
      <c r="B11" s="101"/>
      <c r="C11" s="27" t="s">
        <v>252</v>
      </c>
      <c r="D11" s="544" t="s">
        <v>253</v>
      </c>
      <c r="E11" s="544"/>
      <c r="F11" s="316">
        <f>SUM(F12)</f>
        <v>60</v>
      </c>
    </row>
    <row r="12" spans="1:6" ht="12.75">
      <c r="A12" s="164">
        <v>5</v>
      </c>
      <c r="B12" s="40">
        <v>41</v>
      </c>
      <c r="C12" s="30"/>
      <c r="D12" s="40">
        <v>630</v>
      </c>
      <c r="E12" s="31" t="s">
        <v>254</v>
      </c>
      <c r="F12" s="299">
        <v>60</v>
      </c>
    </row>
    <row r="13" spans="1:6" ht="12.75">
      <c r="A13" s="164">
        <v>6</v>
      </c>
      <c r="B13" s="101"/>
      <c r="C13" s="27" t="s">
        <v>255</v>
      </c>
      <c r="D13" s="544" t="s">
        <v>256</v>
      </c>
      <c r="E13" s="544"/>
      <c r="F13" s="316">
        <f>SUM(F14)</f>
        <v>0</v>
      </c>
    </row>
    <row r="14" spans="1:6" ht="13.5" thickBot="1">
      <c r="A14" s="165">
        <v>7</v>
      </c>
      <c r="B14" s="102"/>
      <c r="C14" s="102"/>
      <c r="D14" s="103"/>
      <c r="E14" s="104"/>
      <c r="F14" s="318"/>
    </row>
    <row r="15" spans="1:7" ht="12.75">
      <c r="A15" s="24"/>
      <c r="B15" s="24"/>
      <c r="C15" s="24"/>
      <c r="D15" s="24"/>
      <c r="E15" s="24"/>
      <c r="F15" s="274"/>
      <c r="G15" s="60"/>
    </row>
    <row r="18" spans="1:6" ht="20.25">
      <c r="A18" s="488" t="s">
        <v>247</v>
      </c>
      <c r="B18" s="488"/>
      <c r="C18" s="488"/>
      <c r="D18" s="488"/>
      <c r="E18" s="488"/>
      <c r="F18" s="279"/>
    </row>
    <row r="19" spans="1:6" ht="13.5" thickBot="1">
      <c r="A19" s="24"/>
      <c r="B19" s="24"/>
      <c r="C19" s="24"/>
      <c r="D19" s="24"/>
      <c r="E19" s="24"/>
      <c r="F19" s="274"/>
    </row>
    <row r="20" spans="1:6" ht="12.75" customHeight="1" thickBot="1">
      <c r="A20" s="595"/>
      <c r="B20" s="555" t="s">
        <v>65</v>
      </c>
      <c r="C20" s="555"/>
      <c r="D20" s="566" t="s">
        <v>66</v>
      </c>
      <c r="E20" s="566"/>
      <c r="F20" s="623" t="s">
        <v>479</v>
      </c>
    </row>
    <row r="21" spans="1:6" ht="13.5" thickBot="1">
      <c r="A21" s="556"/>
      <c r="B21" s="557"/>
      <c r="C21" s="557"/>
      <c r="D21" s="567"/>
      <c r="E21" s="567"/>
      <c r="F21" s="624"/>
    </row>
    <row r="22" spans="1:6" ht="12.75" customHeight="1" thickBot="1">
      <c r="A22" s="556"/>
      <c r="B22" s="557"/>
      <c r="C22" s="557"/>
      <c r="D22" s="567"/>
      <c r="E22" s="567"/>
      <c r="F22" s="569">
        <v>2020</v>
      </c>
    </row>
    <row r="23" spans="1:6" ht="43.5" customHeight="1" thickBot="1">
      <c r="A23" s="556"/>
      <c r="B23" s="557"/>
      <c r="C23" s="557"/>
      <c r="D23" s="567"/>
      <c r="E23" s="567"/>
      <c r="F23" s="570"/>
    </row>
    <row r="24" spans="1:6" ht="12.75" customHeight="1" thickBot="1">
      <c r="A24" s="100"/>
      <c r="B24" s="592" t="s">
        <v>248</v>
      </c>
      <c r="C24" s="592"/>
      <c r="D24" s="592"/>
      <c r="E24" s="564"/>
      <c r="F24" s="295">
        <f>F25</f>
        <v>0</v>
      </c>
    </row>
    <row r="25" spans="1:6" ht="12.75">
      <c r="A25" s="163">
        <v>1</v>
      </c>
      <c r="B25" s="59" t="s">
        <v>68</v>
      </c>
      <c r="C25" s="593" t="s">
        <v>69</v>
      </c>
      <c r="D25" s="593"/>
      <c r="E25" s="596"/>
      <c r="F25" s="296">
        <f>F26</f>
        <v>0</v>
      </c>
    </row>
    <row r="26" spans="1:6" ht="12.75">
      <c r="A26" s="164">
        <v>2</v>
      </c>
      <c r="B26" s="101"/>
      <c r="C26" s="27" t="s">
        <v>249</v>
      </c>
      <c r="D26" s="594" t="s">
        <v>250</v>
      </c>
      <c r="E26" s="544"/>
      <c r="F26" s="316">
        <f>F27</f>
        <v>0</v>
      </c>
    </row>
    <row r="27" spans="1:6" ht="13.5" thickBot="1">
      <c r="A27" s="165">
        <v>3</v>
      </c>
      <c r="B27" s="213" t="s">
        <v>362</v>
      </c>
      <c r="C27" s="214"/>
      <c r="D27" s="215">
        <v>711</v>
      </c>
      <c r="E27" s="647" t="s">
        <v>425</v>
      </c>
      <c r="F27" s="318"/>
    </row>
  </sheetData>
  <sheetProtection selectLockedCells="1" selectUnlockedCells="1"/>
  <mergeCells count="20">
    <mergeCell ref="A18:E18"/>
    <mergeCell ref="A20:A23"/>
    <mergeCell ref="B7:E7"/>
    <mergeCell ref="C8:E8"/>
    <mergeCell ref="D9:E9"/>
    <mergeCell ref="D13:E13"/>
    <mergeCell ref="A1:F1"/>
    <mergeCell ref="A3:A6"/>
    <mergeCell ref="B3:C6"/>
    <mergeCell ref="D3:E6"/>
    <mergeCell ref="F5:F6"/>
    <mergeCell ref="D11:E11"/>
    <mergeCell ref="F3:F4"/>
    <mergeCell ref="B24:E24"/>
    <mergeCell ref="B20:C23"/>
    <mergeCell ref="D20:E23"/>
    <mergeCell ref="C25:E25"/>
    <mergeCell ref="D26:E26"/>
    <mergeCell ref="F22:F23"/>
    <mergeCell ref="F20:F21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="124" zoomScaleNormal="124" zoomScalePageLayoutView="0" workbookViewId="0" topLeftCell="A1">
      <selection activeCell="I11" sqref="I11"/>
    </sheetView>
  </sheetViews>
  <sheetFormatPr defaultColWidth="11.57421875" defaultRowHeight="12.75"/>
  <cols>
    <col min="1" max="1" width="5.00390625" style="0" customWidth="1"/>
    <col min="2" max="2" width="0" style="0" hidden="1" customWidth="1"/>
    <col min="3" max="3" width="0.13671875" style="0" customWidth="1"/>
    <col min="4" max="4" width="8.140625" style="0" customWidth="1"/>
    <col min="5" max="5" width="45.7109375" style="0" customWidth="1"/>
    <col min="6" max="6" width="12.8515625" style="23" bestFit="1" customWidth="1"/>
  </cols>
  <sheetData>
    <row r="1" spans="1:6" ht="18" customHeight="1" thickBot="1">
      <c r="A1" s="597" t="s">
        <v>25</v>
      </c>
      <c r="B1" s="597"/>
      <c r="C1" s="597"/>
      <c r="D1" s="597"/>
      <c r="E1" s="597"/>
      <c r="F1" s="372"/>
    </row>
    <row r="2" spans="1:6" ht="18" customHeight="1" thickBot="1">
      <c r="A2" s="598"/>
      <c r="B2" s="600" t="s">
        <v>257</v>
      </c>
      <c r="C2" s="602" t="s">
        <v>258</v>
      </c>
      <c r="D2" s="598" t="s">
        <v>259</v>
      </c>
      <c r="E2" s="619" t="s">
        <v>260</v>
      </c>
      <c r="F2" s="620" t="s">
        <v>479</v>
      </c>
    </row>
    <row r="3" spans="1:6" ht="39" customHeight="1" thickBot="1">
      <c r="A3" s="599"/>
      <c r="B3" s="601"/>
      <c r="C3" s="603"/>
      <c r="D3" s="599"/>
      <c r="E3" s="599"/>
      <c r="F3" s="373">
        <v>2020</v>
      </c>
    </row>
    <row r="4" spans="1:6" ht="12" customHeight="1" thickBot="1">
      <c r="A4" s="374">
        <v>1</v>
      </c>
      <c r="B4" s="375">
        <v>200</v>
      </c>
      <c r="C4" s="376"/>
      <c r="D4" s="377"/>
      <c r="E4" s="382" t="s">
        <v>261</v>
      </c>
      <c r="F4" s="383">
        <f>F5+F12</f>
        <v>2838955.55</v>
      </c>
    </row>
    <row r="5" spans="1:6" ht="12" customHeight="1">
      <c r="A5" s="127">
        <v>2</v>
      </c>
      <c r="B5" s="205">
        <v>230</v>
      </c>
      <c r="C5" s="232"/>
      <c r="D5" s="234"/>
      <c r="E5" s="232" t="s">
        <v>262</v>
      </c>
      <c r="F5" s="379">
        <f>F6+F8</f>
        <v>250000</v>
      </c>
    </row>
    <row r="6" spans="1:6" ht="12" customHeight="1">
      <c r="A6" s="127">
        <v>3</v>
      </c>
      <c r="B6" s="206"/>
      <c r="C6" s="233">
        <v>231</v>
      </c>
      <c r="D6" s="235"/>
      <c r="E6" s="233" t="s">
        <v>263</v>
      </c>
      <c r="F6" s="380">
        <f>F7</f>
        <v>0</v>
      </c>
    </row>
    <row r="7" spans="1:6" ht="12" customHeight="1">
      <c r="A7" s="127">
        <v>4</v>
      </c>
      <c r="B7" s="98"/>
      <c r="C7" s="222"/>
      <c r="D7" s="146">
        <v>231</v>
      </c>
      <c r="E7" s="222" t="s">
        <v>355</v>
      </c>
      <c r="F7" s="288"/>
    </row>
    <row r="8" spans="1:6" ht="12" customHeight="1">
      <c r="A8" s="127">
        <v>5</v>
      </c>
      <c r="B8" s="206"/>
      <c r="C8" s="233">
        <v>233</v>
      </c>
      <c r="D8" s="235"/>
      <c r="E8" s="233" t="s">
        <v>264</v>
      </c>
      <c r="F8" s="380">
        <f>SUM(F9:F11)</f>
        <v>250000</v>
      </c>
    </row>
    <row r="9" spans="1:6" ht="12" customHeight="1">
      <c r="A9" s="127">
        <v>6</v>
      </c>
      <c r="B9" s="98"/>
      <c r="C9" s="222"/>
      <c r="D9" s="116">
        <v>232</v>
      </c>
      <c r="E9" s="222" t="s">
        <v>265</v>
      </c>
      <c r="F9" s="288"/>
    </row>
    <row r="10" spans="1:6" ht="12" customHeight="1">
      <c r="A10" s="127">
        <v>7</v>
      </c>
      <c r="B10" s="98"/>
      <c r="C10" s="222"/>
      <c r="D10" s="116">
        <v>233001</v>
      </c>
      <c r="E10" s="222" t="s">
        <v>381</v>
      </c>
      <c r="F10" s="288">
        <v>250000</v>
      </c>
    </row>
    <row r="11" spans="1:6" ht="12" customHeight="1">
      <c r="A11" s="127">
        <v>8</v>
      </c>
      <c r="B11" s="98"/>
      <c r="C11" s="222"/>
      <c r="D11" s="116">
        <v>233001</v>
      </c>
      <c r="E11" s="222" t="s">
        <v>372</v>
      </c>
      <c r="F11" s="288"/>
    </row>
    <row r="12" spans="1:6" ht="12" customHeight="1">
      <c r="A12" s="127">
        <v>9</v>
      </c>
      <c r="B12" s="205">
        <v>300</v>
      </c>
      <c r="C12" s="232"/>
      <c r="D12" s="234"/>
      <c r="E12" s="232" t="s">
        <v>266</v>
      </c>
      <c r="F12" s="381">
        <f>F13</f>
        <v>2588955.55</v>
      </c>
    </row>
    <row r="13" spans="1:6" ht="12" customHeight="1">
      <c r="A13" s="127">
        <v>10</v>
      </c>
      <c r="B13" s="206"/>
      <c r="C13" s="233">
        <v>320</v>
      </c>
      <c r="D13" s="235"/>
      <c r="E13" s="233" t="s">
        <v>267</v>
      </c>
      <c r="F13" s="380">
        <f>SUM(F14:F21)</f>
        <v>2588955.55</v>
      </c>
    </row>
    <row r="14" spans="1:6" ht="12" customHeight="1">
      <c r="A14" s="127">
        <v>11</v>
      </c>
      <c r="B14" s="98"/>
      <c r="C14" s="222">
        <v>321</v>
      </c>
      <c r="D14" s="146">
        <v>322001</v>
      </c>
      <c r="E14" s="222" t="s">
        <v>476</v>
      </c>
      <c r="F14" s="288"/>
    </row>
    <row r="15" spans="1:6" ht="12" customHeight="1">
      <c r="A15" s="127">
        <v>19</v>
      </c>
      <c r="B15" s="98"/>
      <c r="C15" s="222"/>
      <c r="D15" s="146">
        <v>322001</v>
      </c>
      <c r="E15" s="222" t="s">
        <v>434</v>
      </c>
      <c r="F15" s="288">
        <v>122979.68</v>
      </c>
    </row>
    <row r="16" spans="1:6" ht="12" customHeight="1">
      <c r="A16" s="127">
        <v>20</v>
      </c>
      <c r="B16" s="98"/>
      <c r="C16" s="222"/>
      <c r="D16" s="146">
        <v>322001</v>
      </c>
      <c r="E16" s="222" t="s">
        <v>435</v>
      </c>
      <c r="F16" s="288">
        <v>30744.92</v>
      </c>
    </row>
    <row r="17" spans="1:6" ht="12" customHeight="1">
      <c r="A17" s="127">
        <v>21</v>
      </c>
      <c r="B17" s="98"/>
      <c r="C17" s="222"/>
      <c r="D17" s="146">
        <v>322001</v>
      </c>
      <c r="E17" s="222" t="s">
        <v>436</v>
      </c>
      <c r="F17" s="288"/>
    </row>
    <row r="18" spans="1:6" ht="12" customHeight="1">
      <c r="A18" s="127">
        <v>23</v>
      </c>
      <c r="B18" s="98"/>
      <c r="C18" s="222"/>
      <c r="D18" s="146">
        <v>322001</v>
      </c>
      <c r="E18" s="222" t="s">
        <v>444</v>
      </c>
      <c r="F18" s="288">
        <v>1178767.18</v>
      </c>
    </row>
    <row r="19" spans="1:6" ht="12" customHeight="1">
      <c r="A19" s="127">
        <v>24</v>
      </c>
      <c r="B19" s="98"/>
      <c r="C19" s="222"/>
      <c r="D19" s="146">
        <v>322001</v>
      </c>
      <c r="E19" s="222" t="s">
        <v>445</v>
      </c>
      <c r="F19" s="288">
        <v>190665</v>
      </c>
    </row>
    <row r="20" spans="1:6" ht="12" customHeight="1">
      <c r="A20" s="127">
        <v>25</v>
      </c>
      <c r="B20" s="98"/>
      <c r="C20" s="222"/>
      <c r="D20" s="146">
        <v>322001</v>
      </c>
      <c r="E20" s="222" t="s">
        <v>466</v>
      </c>
      <c r="F20" s="288">
        <v>371317</v>
      </c>
    </row>
    <row r="21" spans="1:6" ht="12" customHeight="1" thickBot="1">
      <c r="A21" s="180">
        <v>26</v>
      </c>
      <c r="B21" s="148"/>
      <c r="C21" s="378"/>
      <c r="D21" s="147">
        <v>322001</v>
      </c>
      <c r="E21" s="378" t="s">
        <v>465</v>
      </c>
      <c r="F21" s="291">
        <v>694481.77</v>
      </c>
    </row>
    <row r="22" spans="1:6" ht="12.75">
      <c r="A22" s="36"/>
      <c r="B22" s="36"/>
      <c r="C22" s="36"/>
      <c r="D22" s="36"/>
      <c r="E22" s="36"/>
      <c r="F22" s="26"/>
    </row>
    <row r="23" spans="1:6" ht="12.75">
      <c r="A23" s="36"/>
      <c r="B23" s="36"/>
      <c r="C23" s="36"/>
      <c r="D23" s="36"/>
      <c r="E23" s="36"/>
      <c r="F23" s="26"/>
    </row>
    <row r="24" spans="1:6" ht="12.75">
      <c r="A24" s="36"/>
      <c r="B24" s="36"/>
      <c r="C24" s="36"/>
      <c r="D24" s="36"/>
      <c r="E24" s="36"/>
      <c r="F24" s="26"/>
    </row>
    <row r="25" spans="1:6" ht="12.75">
      <c r="A25" s="36"/>
      <c r="B25" s="36"/>
      <c r="C25" s="36"/>
      <c r="D25" s="36"/>
      <c r="E25" s="36"/>
      <c r="F25" s="26"/>
    </row>
    <row r="26" spans="1:6" ht="12.75">
      <c r="A26" s="36"/>
      <c r="B26" s="36"/>
      <c r="C26" s="36"/>
      <c r="D26" s="36"/>
      <c r="E26" s="36"/>
      <c r="F26" s="26"/>
    </row>
    <row r="27" spans="1:6" ht="12.75">
      <c r="A27" s="36"/>
      <c r="B27" s="36"/>
      <c r="C27" s="36"/>
      <c r="D27" s="36"/>
      <c r="E27" s="36"/>
      <c r="F27" s="26"/>
    </row>
    <row r="28" spans="1:6" ht="12.75">
      <c r="A28" s="36"/>
      <c r="B28" s="36"/>
      <c r="C28" s="36"/>
      <c r="D28" s="36"/>
      <c r="E28" s="36"/>
      <c r="F28" s="26"/>
    </row>
    <row r="29" spans="1:6" ht="12.75">
      <c r="A29" s="36"/>
      <c r="B29" s="36"/>
      <c r="C29" s="36"/>
      <c r="D29" s="36"/>
      <c r="E29" s="36"/>
      <c r="F29" s="26"/>
    </row>
    <row r="30" spans="1:6" ht="12.75">
      <c r="A30" s="36"/>
      <c r="B30" s="36"/>
      <c r="C30" s="36"/>
      <c r="D30" s="36"/>
      <c r="E30" s="36"/>
      <c r="F30" s="26"/>
    </row>
    <row r="31" spans="1:6" ht="12.75">
      <c r="A31" s="36"/>
      <c r="B31" s="36"/>
      <c r="C31" s="36"/>
      <c r="D31" s="36"/>
      <c r="E31" s="36"/>
      <c r="F31" s="26"/>
    </row>
    <row r="32" spans="1:6" ht="12.75">
      <c r="A32" s="36"/>
      <c r="B32" s="36"/>
      <c r="C32" s="36"/>
      <c r="D32" s="36"/>
      <c r="E32" s="36"/>
      <c r="F32" s="26"/>
    </row>
    <row r="33" spans="1:6" ht="12.75">
      <c r="A33" s="36"/>
      <c r="B33" s="36"/>
      <c r="C33" s="36"/>
      <c r="D33" s="36"/>
      <c r="E33" s="36"/>
      <c r="F33" s="26"/>
    </row>
    <row r="34" spans="1:6" ht="12.75">
      <c r="A34" s="36"/>
      <c r="B34" s="36"/>
      <c r="C34" s="36"/>
      <c r="D34" s="36"/>
      <c r="E34" s="36"/>
      <c r="F34" s="26"/>
    </row>
    <row r="35" spans="1:6" ht="12.75">
      <c r="A35" s="36"/>
      <c r="B35" s="36"/>
      <c r="C35" s="36"/>
      <c r="D35" s="36"/>
      <c r="E35" s="36"/>
      <c r="F35" s="26"/>
    </row>
    <row r="36" spans="1:6" ht="12.75">
      <c r="A36" s="36"/>
      <c r="B36" s="36"/>
      <c r="C36" s="36"/>
      <c r="D36" s="36"/>
      <c r="E36" s="36"/>
      <c r="F36" s="26"/>
    </row>
    <row r="37" spans="1:6" ht="12.75">
      <c r="A37" s="36"/>
      <c r="B37" s="36"/>
      <c r="C37" s="36"/>
      <c r="D37" s="36"/>
      <c r="E37" s="36"/>
      <c r="F37" s="26"/>
    </row>
    <row r="38" spans="1:6" ht="12.75">
      <c r="A38" s="36"/>
      <c r="B38" s="36"/>
      <c r="C38" s="36"/>
      <c r="D38" s="36"/>
      <c r="E38" s="36"/>
      <c r="F38" s="26"/>
    </row>
    <row r="39" spans="1:6" ht="12.75">
      <c r="A39" s="36"/>
      <c r="B39" s="36"/>
      <c r="C39" s="36"/>
      <c r="D39" s="36"/>
      <c r="E39" s="36"/>
      <c r="F39" s="26"/>
    </row>
    <row r="40" spans="1:6" ht="12.75">
      <c r="A40" s="36"/>
      <c r="B40" s="36"/>
      <c r="C40" s="36"/>
      <c r="D40" s="36"/>
      <c r="E40" s="36"/>
      <c r="F40" s="26"/>
    </row>
    <row r="41" spans="1:6" ht="12.75">
      <c r="A41" s="36"/>
      <c r="B41" s="36"/>
      <c r="C41" s="36"/>
      <c r="D41" s="36"/>
      <c r="E41" s="36"/>
      <c r="F41" s="26"/>
    </row>
    <row r="42" spans="1:6" ht="12.75">
      <c r="A42" s="36"/>
      <c r="B42" s="36"/>
      <c r="C42" s="36"/>
      <c r="D42" s="36"/>
      <c r="E42" s="36"/>
      <c r="F42" s="26"/>
    </row>
    <row r="43" spans="1:6" ht="12.75">
      <c r="A43" s="36"/>
      <c r="B43" s="36"/>
      <c r="C43" s="36"/>
      <c r="D43" s="36"/>
      <c r="E43" s="36"/>
      <c r="F43" s="26"/>
    </row>
    <row r="44" spans="1:6" ht="12.75">
      <c r="A44" s="36"/>
      <c r="B44" s="36"/>
      <c r="C44" s="36"/>
      <c r="D44" s="36"/>
      <c r="E44" s="36"/>
      <c r="F44" s="26"/>
    </row>
    <row r="45" spans="1:6" ht="12.75">
      <c r="A45" s="36"/>
      <c r="B45" s="36"/>
      <c r="C45" s="36"/>
      <c r="D45" s="36"/>
      <c r="E45" s="36"/>
      <c r="F45" s="26"/>
    </row>
    <row r="46" spans="1:6" ht="12.75">
      <c r="A46" s="36"/>
      <c r="B46" s="36"/>
      <c r="C46" s="36"/>
      <c r="D46" s="36"/>
      <c r="E46" s="36"/>
      <c r="F46" s="26"/>
    </row>
    <row r="47" spans="1:6" ht="12.75">
      <c r="A47" s="36"/>
      <c r="B47" s="36"/>
      <c r="C47" s="36"/>
      <c r="D47" s="36"/>
      <c r="E47" s="36"/>
      <c r="F47" s="26"/>
    </row>
    <row r="48" spans="1:6" ht="12.75">
      <c r="A48" s="36"/>
      <c r="B48" s="36"/>
      <c r="C48" s="36"/>
      <c r="D48" s="36"/>
      <c r="E48" s="36"/>
      <c r="F48" s="26"/>
    </row>
    <row r="49" spans="1:6" ht="12.75">
      <c r="A49" s="36"/>
      <c r="B49" s="36"/>
      <c r="C49" s="36"/>
      <c r="D49" s="36"/>
      <c r="E49" s="36"/>
      <c r="F49" s="26"/>
    </row>
    <row r="50" spans="1:6" ht="12.75">
      <c r="A50" s="36"/>
      <c r="B50" s="36"/>
      <c r="C50" s="36"/>
      <c r="D50" s="36"/>
      <c r="E50" s="36"/>
      <c r="F50" s="26"/>
    </row>
    <row r="51" spans="1:6" ht="12.75">
      <c r="A51" s="36"/>
      <c r="B51" s="36"/>
      <c r="C51" s="36"/>
      <c r="D51" s="36"/>
      <c r="E51" s="36"/>
      <c r="F51" s="26"/>
    </row>
    <row r="52" spans="1:6" ht="12.75">
      <c r="A52" s="36"/>
      <c r="B52" s="36"/>
      <c r="C52" s="36"/>
      <c r="D52" s="36"/>
      <c r="E52" s="36"/>
      <c r="F52" s="26"/>
    </row>
    <row r="53" spans="1:6" ht="12.75">
      <c r="A53" s="36"/>
      <c r="B53" s="36"/>
      <c r="C53" s="36"/>
      <c r="D53" s="36"/>
      <c r="E53" s="36"/>
      <c r="F53" s="26"/>
    </row>
    <row r="54" spans="1:6" ht="12.75">
      <c r="A54" s="36"/>
      <c r="B54" s="36"/>
      <c r="C54" s="36"/>
      <c r="D54" s="36"/>
      <c r="E54" s="36"/>
      <c r="F54" s="26"/>
    </row>
    <row r="55" spans="1:6" ht="12.75">
      <c r="A55" s="36"/>
      <c r="B55" s="36"/>
      <c r="C55" s="36"/>
      <c r="D55" s="36"/>
      <c r="E55" s="36"/>
      <c r="F55" s="26"/>
    </row>
    <row r="56" spans="1:6" ht="12.75">
      <c r="A56" s="36"/>
      <c r="B56" s="36"/>
      <c r="C56" s="36"/>
      <c r="D56" s="36"/>
      <c r="E56" s="36"/>
      <c r="F56" s="26"/>
    </row>
    <row r="57" spans="1:6" ht="12.75">
      <c r="A57" s="36"/>
      <c r="B57" s="36"/>
      <c r="C57" s="36"/>
      <c r="D57" s="36"/>
      <c r="E57" s="36"/>
      <c r="F57" s="26"/>
    </row>
    <row r="58" spans="1:6" ht="12.75">
      <c r="A58" s="36"/>
      <c r="B58" s="36"/>
      <c r="C58" s="36"/>
      <c r="D58" s="36"/>
      <c r="E58" s="36"/>
      <c r="F58" s="26"/>
    </row>
    <row r="59" spans="1:6" ht="12.75">
      <c r="A59" s="36"/>
      <c r="B59" s="36"/>
      <c r="C59" s="36"/>
      <c r="D59" s="36"/>
      <c r="E59" s="36"/>
      <c r="F59" s="26"/>
    </row>
    <row r="60" spans="1:6" ht="12.75">
      <c r="A60" s="36"/>
      <c r="B60" s="36"/>
      <c r="C60" s="36"/>
      <c r="D60" s="36"/>
      <c r="E60" s="36"/>
      <c r="F60" s="26"/>
    </row>
    <row r="61" spans="1:6" ht="12.75">
      <c r="A61" s="36"/>
      <c r="B61" s="36"/>
      <c r="C61" s="36"/>
      <c r="D61" s="36"/>
      <c r="E61" s="36"/>
      <c r="F61" s="26"/>
    </row>
    <row r="62" spans="1:6" ht="12.75">
      <c r="A62" s="36"/>
      <c r="B62" s="36"/>
      <c r="C62" s="36"/>
      <c r="D62" s="36"/>
      <c r="E62" s="36"/>
      <c r="F62" s="26"/>
    </row>
    <row r="63" spans="1:6" ht="12.75">
      <c r="A63" s="36"/>
      <c r="B63" s="36"/>
      <c r="C63" s="36"/>
      <c r="D63" s="36"/>
      <c r="E63" s="36"/>
      <c r="F63" s="26"/>
    </row>
    <row r="64" spans="1:6" ht="12.75">
      <c r="A64" s="36"/>
      <c r="B64" s="36"/>
      <c r="C64" s="36"/>
      <c r="D64" s="36"/>
      <c r="E64" s="36"/>
      <c r="F64" s="26"/>
    </row>
    <row r="65" spans="1:6" ht="12.75">
      <c r="A65" s="36"/>
      <c r="B65" s="36"/>
      <c r="C65" s="36"/>
      <c r="D65" s="36"/>
      <c r="E65" s="36"/>
      <c r="F65" s="26"/>
    </row>
    <row r="66" spans="1:6" ht="12.75">
      <c r="A66" s="36"/>
      <c r="B66" s="36"/>
      <c r="C66" s="36"/>
      <c r="D66" s="36"/>
      <c r="E66" s="36"/>
      <c r="F66" s="26"/>
    </row>
    <row r="67" spans="1:6" ht="12.75">
      <c r="A67" s="36"/>
      <c r="B67" s="36"/>
      <c r="C67" s="36"/>
      <c r="D67" s="36"/>
      <c r="E67" s="36"/>
      <c r="F67" s="26"/>
    </row>
    <row r="68" spans="1:6" ht="12.75">
      <c r="A68" s="36"/>
      <c r="B68" s="36"/>
      <c r="C68" s="36"/>
      <c r="D68" s="36"/>
      <c r="E68" s="36"/>
      <c r="F68" s="26"/>
    </row>
    <row r="69" spans="1:6" ht="12.75">
      <c r="A69" s="36"/>
      <c r="B69" s="36"/>
      <c r="C69" s="36"/>
      <c r="D69" s="36"/>
      <c r="E69" s="36"/>
      <c r="F69" s="26"/>
    </row>
    <row r="70" spans="1:6" ht="12.75">
      <c r="A70" s="36"/>
      <c r="B70" s="36"/>
      <c r="C70" s="36"/>
      <c r="D70" s="36"/>
      <c r="E70" s="36"/>
      <c r="F70" s="26"/>
    </row>
    <row r="71" spans="1:6" ht="12.75">
      <c r="A71" s="36"/>
      <c r="B71" s="36"/>
      <c r="C71" s="36"/>
      <c r="D71" s="36"/>
      <c r="E71" s="36"/>
      <c r="F71" s="26"/>
    </row>
    <row r="72" spans="1:6" ht="12.75">
      <c r="A72" s="36"/>
      <c r="B72" s="36"/>
      <c r="C72" s="36"/>
      <c r="D72" s="36"/>
      <c r="E72" s="36"/>
      <c r="F72" s="26"/>
    </row>
    <row r="73" spans="1:6" ht="12.75">
      <c r="A73" s="36"/>
      <c r="B73" s="36"/>
      <c r="C73" s="36"/>
      <c r="D73" s="36"/>
      <c r="E73" s="36"/>
      <c r="F73" s="26"/>
    </row>
    <row r="74" spans="1:6" ht="12.75">
      <c r="A74" s="36"/>
      <c r="B74" s="36"/>
      <c r="C74" s="36"/>
      <c r="D74" s="36"/>
      <c r="E74" s="36"/>
      <c r="F74" s="26"/>
    </row>
    <row r="75" spans="1:6" ht="12.75">
      <c r="A75" s="36"/>
      <c r="B75" s="36"/>
      <c r="C75" s="36"/>
      <c r="D75" s="36"/>
      <c r="E75" s="36"/>
      <c r="F75" s="26"/>
    </row>
    <row r="76" spans="1:6" ht="12.75">
      <c r="A76" s="36"/>
      <c r="B76" s="36"/>
      <c r="C76" s="36"/>
      <c r="D76" s="36"/>
      <c r="E76" s="36"/>
      <c r="F76" s="26"/>
    </row>
    <row r="77" spans="1:6" ht="12.75">
      <c r="A77" s="36"/>
      <c r="B77" s="36"/>
      <c r="C77" s="36"/>
      <c r="D77" s="36"/>
      <c r="E77" s="36"/>
      <c r="F77" s="26"/>
    </row>
    <row r="78" spans="1:6" ht="12.75">
      <c r="A78" s="36"/>
      <c r="B78" s="36"/>
      <c r="C78" s="36"/>
      <c r="D78" s="36"/>
      <c r="E78" s="36"/>
      <c r="F78" s="26"/>
    </row>
    <row r="79" spans="1:6" ht="12.75">
      <c r="A79" s="36"/>
      <c r="B79" s="36"/>
      <c r="C79" s="36"/>
      <c r="D79" s="36"/>
      <c r="E79" s="36"/>
      <c r="F79" s="26"/>
    </row>
    <row r="80" spans="1:6" ht="12.75">
      <c r="A80" s="36"/>
      <c r="B80" s="36"/>
      <c r="C80" s="36"/>
      <c r="D80" s="36"/>
      <c r="E80" s="36"/>
      <c r="F80" s="26"/>
    </row>
    <row r="81" spans="1:6" ht="12.75">
      <c r="A81" s="36"/>
      <c r="B81" s="36"/>
      <c r="C81" s="36"/>
      <c r="D81" s="36"/>
      <c r="E81" s="36"/>
      <c r="F81" s="26"/>
    </row>
    <row r="82" spans="1:6" ht="12.75">
      <c r="A82" s="36"/>
      <c r="B82" s="36"/>
      <c r="C82" s="36"/>
      <c r="D82" s="36"/>
      <c r="E82" s="36"/>
      <c r="F82" s="26"/>
    </row>
    <row r="83" spans="1:6" ht="12.75">
      <c r="A83" s="36"/>
      <c r="B83" s="36"/>
      <c r="C83" s="36"/>
      <c r="D83" s="36"/>
      <c r="E83" s="36"/>
      <c r="F83" s="26"/>
    </row>
    <row r="84" spans="1:6" ht="12.75">
      <c r="A84" s="36"/>
      <c r="B84" s="36"/>
      <c r="C84" s="36"/>
      <c r="D84" s="36"/>
      <c r="E84" s="36"/>
      <c r="F84" s="26"/>
    </row>
    <row r="85" spans="1:6" ht="12.75">
      <c r="A85" s="36"/>
      <c r="B85" s="36"/>
      <c r="C85" s="36"/>
      <c r="D85" s="36"/>
      <c r="E85" s="36"/>
      <c r="F85" s="26"/>
    </row>
    <row r="86" spans="1:6" ht="12.75">
      <c r="A86" s="36"/>
      <c r="B86" s="36"/>
      <c r="C86" s="36"/>
      <c r="D86" s="36"/>
      <c r="E86" s="36"/>
      <c r="F86" s="26"/>
    </row>
    <row r="87" spans="1:6" ht="12.75">
      <c r="A87" s="36"/>
      <c r="B87" s="36"/>
      <c r="C87" s="36"/>
      <c r="D87" s="36"/>
      <c r="E87" s="36"/>
      <c r="F87" s="26"/>
    </row>
    <row r="88" spans="1:6" ht="12.75">
      <c r="A88" s="36"/>
      <c r="B88" s="36"/>
      <c r="C88" s="36"/>
      <c r="D88" s="36"/>
      <c r="E88" s="36"/>
      <c r="F88" s="26"/>
    </row>
    <row r="89" spans="1:6" ht="12.75">
      <c r="A89" s="36"/>
      <c r="B89" s="36"/>
      <c r="C89" s="36"/>
      <c r="D89" s="36"/>
      <c r="E89" s="36"/>
      <c r="F89" s="26"/>
    </row>
    <row r="90" spans="1:6" ht="12.75">
      <c r="A90" s="36"/>
      <c r="B90" s="36"/>
      <c r="C90" s="36"/>
      <c r="D90" s="36"/>
      <c r="E90" s="36"/>
      <c r="F90" s="26"/>
    </row>
    <row r="91" spans="1:6" ht="12.75">
      <c r="A91" s="36"/>
      <c r="B91" s="36"/>
      <c r="C91" s="36"/>
      <c r="D91" s="36"/>
      <c r="E91" s="36"/>
      <c r="F91" s="26"/>
    </row>
    <row r="92" spans="1:6" ht="12.75">
      <c r="A92" s="36"/>
      <c r="B92" s="36"/>
      <c r="C92" s="36"/>
      <c r="D92" s="36"/>
      <c r="E92" s="36"/>
      <c r="F92" s="26"/>
    </row>
    <row r="93" spans="1:6" ht="12.75">
      <c r="A93" s="36"/>
      <c r="B93" s="36"/>
      <c r="C93" s="36"/>
      <c r="D93" s="36"/>
      <c r="E93" s="36"/>
      <c r="F93" s="26"/>
    </row>
    <row r="94" spans="1:6" ht="12.75">
      <c r="A94" s="36"/>
      <c r="B94" s="36"/>
      <c r="C94" s="36"/>
      <c r="D94" s="36"/>
      <c r="E94" s="36"/>
      <c r="F94" s="26"/>
    </row>
    <row r="95" spans="1:6" ht="12.75">
      <c r="A95" s="36"/>
      <c r="B95" s="36"/>
      <c r="C95" s="36"/>
      <c r="D95" s="36"/>
      <c r="E95" s="36"/>
      <c r="F95" s="26"/>
    </row>
    <row r="96" spans="1:6" ht="12.75">
      <c r="A96" s="36"/>
      <c r="B96" s="36"/>
      <c r="C96" s="36"/>
      <c r="D96" s="36"/>
      <c r="E96" s="36"/>
      <c r="F96" s="26"/>
    </row>
    <row r="97" spans="1:6" ht="12.75">
      <c r="A97" s="36"/>
      <c r="B97" s="36"/>
      <c r="C97" s="36"/>
      <c r="D97" s="36"/>
      <c r="E97" s="36"/>
      <c r="F97" s="26"/>
    </row>
    <row r="98" spans="1:6" ht="12.75">
      <c r="A98" s="36"/>
      <c r="B98" s="36"/>
      <c r="C98" s="36"/>
      <c r="D98" s="36"/>
      <c r="E98" s="36"/>
      <c r="F98" s="26"/>
    </row>
    <row r="99" spans="1:6" ht="12.75">
      <c r="A99" s="36"/>
      <c r="B99" s="36"/>
      <c r="C99" s="36"/>
      <c r="D99" s="36"/>
      <c r="E99" s="36"/>
      <c r="F99" s="26"/>
    </row>
    <row r="100" spans="1:6" ht="12.75">
      <c r="A100" s="36"/>
      <c r="B100" s="36"/>
      <c r="C100" s="36"/>
      <c r="D100" s="36"/>
      <c r="E100" s="36"/>
      <c r="F100" s="26"/>
    </row>
    <row r="101" spans="1:6" ht="12.75">
      <c r="A101" s="36"/>
      <c r="B101" s="36"/>
      <c r="C101" s="36"/>
      <c r="D101" s="36"/>
      <c r="E101" s="36"/>
      <c r="F101" s="26"/>
    </row>
    <row r="102" spans="1:6" ht="12.75">
      <c r="A102" s="36"/>
      <c r="B102" s="36"/>
      <c r="C102" s="36"/>
      <c r="D102" s="36"/>
      <c r="E102" s="36"/>
      <c r="F102" s="26"/>
    </row>
    <row r="103" spans="1:6" ht="12.75">
      <c r="A103" s="36"/>
      <c r="B103" s="36"/>
      <c r="C103" s="36"/>
      <c r="D103" s="36"/>
      <c r="E103" s="36"/>
      <c r="F103" s="26"/>
    </row>
    <row r="104" spans="1:6" ht="12.75">
      <c r="A104" s="36"/>
      <c r="B104" s="36"/>
      <c r="C104" s="36"/>
      <c r="D104" s="36"/>
      <c r="E104" s="36"/>
      <c r="F104" s="26"/>
    </row>
    <row r="105" spans="1:6" ht="12.75">
      <c r="A105" s="36"/>
      <c r="B105" s="36"/>
      <c r="C105" s="36"/>
      <c r="D105" s="36"/>
      <c r="E105" s="36"/>
      <c r="F105" s="26"/>
    </row>
    <row r="106" spans="1:6" ht="12.75">
      <c r="A106" s="36"/>
      <c r="B106" s="36"/>
      <c r="C106" s="36"/>
      <c r="D106" s="36"/>
      <c r="E106" s="36"/>
      <c r="F106" s="26"/>
    </row>
    <row r="107" spans="1:6" ht="12.75">
      <c r="A107" s="36"/>
      <c r="B107" s="36"/>
      <c r="C107" s="36"/>
      <c r="D107" s="36"/>
      <c r="E107" s="36"/>
      <c r="F107" s="26"/>
    </row>
    <row r="108" spans="1:6" ht="12.75">
      <c r="A108" s="36"/>
      <c r="B108" s="36"/>
      <c r="C108" s="36"/>
      <c r="D108" s="36"/>
      <c r="E108" s="36"/>
      <c r="F108" s="26"/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1">
      <selection activeCell="L14" sqref="L14"/>
    </sheetView>
  </sheetViews>
  <sheetFormatPr defaultColWidth="11.57421875" defaultRowHeight="12.75"/>
  <cols>
    <col min="1" max="1" width="4.421875" style="70" bestFit="1" customWidth="1"/>
    <col min="2" max="2" width="5.57421875" style="70" bestFit="1" customWidth="1"/>
    <col min="3" max="3" width="7.00390625" style="0" bestFit="1" customWidth="1"/>
    <col min="4" max="4" width="5.8515625" style="0" bestFit="1" customWidth="1"/>
    <col min="5" max="5" width="8.28125" style="0" bestFit="1" customWidth="1"/>
    <col min="6" max="6" width="55.7109375" style="0" customWidth="1"/>
    <col min="7" max="7" width="12.7109375" style="23" customWidth="1"/>
  </cols>
  <sheetData>
    <row r="1" spans="1:6" ht="34.5" customHeight="1" thickBot="1">
      <c r="A1" s="597" t="s">
        <v>18</v>
      </c>
      <c r="B1" s="597"/>
      <c r="C1" s="597"/>
      <c r="D1" s="597"/>
      <c r="E1" s="597"/>
      <c r="F1" s="597"/>
    </row>
    <row r="2" spans="1:7" ht="12.75" customHeight="1" thickBot="1">
      <c r="A2" s="614"/>
      <c r="B2" s="608" t="s">
        <v>343</v>
      </c>
      <c r="C2" s="616" t="s">
        <v>257</v>
      </c>
      <c r="D2" s="616" t="s">
        <v>258</v>
      </c>
      <c r="E2" s="616" t="s">
        <v>268</v>
      </c>
      <c r="F2" s="604" t="s">
        <v>260</v>
      </c>
      <c r="G2" s="618" t="s">
        <v>479</v>
      </c>
    </row>
    <row r="3" spans="1:7" ht="39.75" customHeight="1" thickBot="1">
      <c r="A3" s="615"/>
      <c r="B3" s="609"/>
      <c r="C3" s="617"/>
      <c r="D3" s="617"/>
      <c r="E3" s="617"/>
      <c r="F3" s="605"/>
      <c r="G3" s="386">
        <v>2020</v>
      </c>
    </row>
    <row r="4" spans="1:7" s="71" customFormat="1" ht="12.75">
      <c r="A4" s="177">
        <v>1</v>
      </c>
      <c r="B4" s="57"/>
      <c r="C4" s="61">
        <v>100</v>
      </c>
      <c r="D4" s="61"/>
      <c r="E4" s="230"/>
      <c r="F4" s="384" t="s">
        <v>269</v>
      </c>
      <c r="G4" s="387">
        <f>SUM(G5+G8+G13)</f>
        <v>3568850</v>
      </c>
    </row>
    <row r="5" spans="1:7" s="72" customFormat="1" ht="12.75">
      <c r="A5" s="177">
        <v>2</v>
      </c>
      <c r="B5" s="53"/>
      <c r="C5" s="62">
        <v>110</v>
      </c>
      <c r="D5" s="62"/>
      <c r="E5" s="63"/>
      <c r="F5" s="63" t="s">
        <v>270</v>
      </c>
      <c r="G5" s="388">
        <f>G6</f>
        <v>2700000</v>
      </c>
    </row>
    <row r="6" spans="1:7" s="73" customFormat="1" ht="12.75">
      <c r="A6" s="177">
        <v>3</v>
      </c>
      <c r="B6" s="53"/>
      <c r="C6" s="64"/>
      <c r="D6" s="64">
        <v>111</v>
      </c>
      <c r="E6" s="65"/>
      <c r="F6" s="65" t="s">
        <v>271</v>
      </c>
      <c r="G6" s="389">
        <f>SUM(G7:G7)</f>
        <v>2700000</v>
      </c>
    </row>
    <row r="7" spans="1:7" ht="12.75" customHeight="1">
      <c r="A7" s="177">
        <v>4</v>
      </c>
      <c r="B7" s="53">
        <v>41</v>
      </c>
      <c r="C7" s="66"/>
      <c r="D7" s="66"/>
      <c r="E7" s="67">
        <v>111003</v>
      </c>
      <c r="F7" s="67" t="s">
        <v>272</v>
      </c>
      <c r="G7" s="317">
        <v>2700000</v>
      </c>
    </row>
    <row r="8" spans="1:7" ht="12.75">
      <c r="A8" s="177">
        <v>5</v>
      </c>
      <c r="B8" s="53"/>
      <c r="C8" s="62">
        <v>120</v>
      </c>
      <c r="D8" s="62"/>
      <c r="E8" s="63"/>
      <c r="F8" s="63" t="s">
        <v>273</v>
      </c>
      <c r="G8" s="388">
        <f>SUM(G9)</f>
        <v>613000</v>
      </c>
    </row>
    <row r="9" spans="1:7" ht="12.75">
      <c r="A9" s="177">
        <v>6</v>
      </c>
      <c r="B9" s="53"/>
      <c r="C9" s="64"/>
      <c r="D9" s="64">
        <v>121</v>
      </c>
      <c r="E9" s="65"/>
      <c r="F9" s="65" t="s">
        <v>274</v>
      </c>
      <c r="G9" s="389">
        <f>SUM(G10:G12)</f>
        <v>613000</v>
      </c>
    </row>
    <row r="10" spans="1:7" ht="12.75">
      <c r="A10" s="177">
        <v>7</v>
      </c>
      <c r="B10" s="53">
        <v>41</v>
      </c>
      <c r="C10" s="66"/>
      <c r="D10" s="66"/>
      <c r="E10" s="67">
        <v>121001</v>
      </c>
      <c r="F10" s="67" t="s">
        <v>275</v>
      </c>
      <c r="G10" s="317">
        <v>265000</v>
      </c>
    </row>
    <row r="11" spans="1:7" ht="12.75">
      <c r="A11" s="177">
        <v>8</v>
      </c>
      <c r="B11" s="53">
        <v>41</v>
      </c>
      <c r="C11" s="66"/>
      <c r="D11" s="66"/>
      <c r="E11" s="67">
        <v>121002</v>
      </c>
      <c r="F11" s="67" t="s">
        <v>276</v>
      </c>
      <c r="G11" s="317">
        <v>320000</v>
      </c>
    </row>
    <row r="12" spans="1:7" ht="12.75">
      <c r="A12" s="177">
        <v>9</v>
      </c>
      <c r="B12" s="53">
        <v>41</v>
      </c>
      <c r="C12" s="66"/>
      <c r="D12" s="66"/>
      <c r="E12" s="67">
        <v>121003</v>
      </c>
      <c r="F12" s="67" t="s">
        <v>277</v>
      </c>
      <c r="G12" s="317">
        <v>28000</v>
      </c>
    </row>
    <row r="13" spans="1:7" ht="12.75">
      <c r="A13" s="177">
        <v>10</v>
      </c>
      <c r="B13" s="53"/>
      <c r="C13" s="62">
        <v>130</v>
      </c>
      <c r="D13" s="62"/>
      <c r="E13" s="63"/>
      <c r="F13" s="63" t="s">
        <v>278</v>
      </c>
      <c r="G13" s="388">
        <f>SUM(G14+G21)</f>
        <v>255850</v>
      </c>
    </row>
    <row r="14" spans="1:7" ht="12.75">
      <c r="A14" s="177">
        <v>11</v>
      </c>
      <c r="B14" s="53"/>
      <c r="C14" s="64"/>
      <c r="D14" s="64">
        <v>133</v>
      </c>
      <c r="E14" s="65"/>
      <c r="F14" s="65" t="s">
        <v>279</v>
      </c>
      <c r="G14" s="389">
        <f>SUM(G15:G20)</f>
        <v>255850</v>
      </c>
    </row>
    <row r="15" spans="1:7" ht="12.75">
      <c r="A15" s="177">
        <v>12</v>
      </c>
      <c r="B15" s="53">
        <v>41</v>
      </c>
      <c r="C15" s="66"/>
      <c r="D15" s="66"/>
      <c r="E15" s="67">
        <v>133001</v>
      </c>
      <c r="F15" s="67" t="s">
        <v>280</v>
      </c>
      <c r="G15" s="317">
        <v>10000</v>
      </c>
    </row>
    <row r="16" spans="1:7" ht="12.75">
      <c r="A16" s="177">
        <v>13</v>
      </c>
      <c r="B16" s="53">
        <v>41</v>
      </c>
      <c r="C16" s="66"/>
      <c r="D16" s="66"/>
      <c r="E16" s="67">
        <v>133003</v>
      </c>
      <c r="F16" s="67" t="s">
        <v>281</v>
      </c>
      <c r="G16" s="317">
        <v>500</v>
      </c>
    </row>
    <row r="17" spans="1:7" ht="12.75">
      <c r="A17" s="177">
        <v>14</v>
      </c>
      <c r="B17" s="53">
        <v>41</v>
      </c>
      <c r="C17" s="66"/>
      <c r="D17" s="66"/>
      <c r="E17" s="67">
        <v>133004</v>
      </c>
      <c r="F17" s="67" t="s">
        <v>282</v>
      </c>
      <c r="G17" s="317">
        <v>100</v>
      </c>
    </row>
    <row r="18" spans="1:7" ht="12.75">
      <c r="A18" s="177">
        <v>15</v>
      </c>
      <c r="B18" s="53">
        <v>41</v>
      </c>
      <c r="C18" s="66"/>
      <c r="D18" s="66"/>
      <c r="E18" s="67">
        <v>133006</v>
      </c>
      <c r="F18" s="67" t="s">
        <v>283</v>
      </c>
      <c r="G18" s="317">
        <v>250</v>
      </c>
    </row>
    <row r="19" spans="1:7" ht="12.75">
      <c r="A19" s="177">
        <v>16</v>
      </c>
      <c r="B19" s="53">
        <v>41</v>
      </c>
      <c r="C19" s="66"/>
      <c r="D19" s="66"/>
      <c r="E19" s="67">
        <v>133012</v>
      </c>
      <c r="F19" s="67" t="s">
        <v>284</v>
      </c>
      <c r="G19" s="317">
        <v>15000</v>
      </c>
    </row>
    <row r="20" spans="1:7" ht="12.75">
      <c r="A20" s="177">
        <v>17</v>
      </c>
      <c r="B20" s="53">
        <v>41</v>
      </c>
      <c r="C20" s="66"/>
      <c r="D20" s="66"/>
      <c r="E20" s="67">
        <v>133013</v>
      </c>
      <c r="F20" s="67" t="s">
        <v>285</v>
      </c>
      <c r="G20" s="317">
        <v>230000</v>
      </c>
    </row>
    <row r="21" spans="1:7" ht="12.75">
      <c r="A21" s="177">
        <v>18</v>
      </c>
      <c r="B21" s="53"/>
      <c r="C21" s="64"/>
      <c r="D21" s="64">
        <v>139</v>
      </c>
      <c r="E21" s="65"/>
      <c r="F21" s="65" t="s">
        <v>286</v>
      </c>
      <c r="G21" s="389">
        <f>SUM(G22:G23)</f>
        <v>0</v>
      </c>
    </row>
    <row r="22" spans="1:7" ht="12.75">
      <c r="A22" s="177">
        <v>19</v>
      </c>
      <c r="B22" s="53">
        <v>41</v>
      </c>
      <c r="C22" s="66"/>
      <c r="D22" s="66"/>
      <c r="E22" s="67">
        <v>139002</v>
      </c>
      <c r="F22" s="67" t="s">
        <v>287</v>
      </c>
      <c r="G22" s="317"/>
    </row>
    <row r="23" spans="1:7" ht="12.75">
      <c r="A23" s="177">
        <v>20</v>
      </c>
      <c r="B23" s="53">
        <v>41</v>
      </c>
      <c r="C23" s="74"/>
      <c r="D23" s="75">
        <v>160</v>
      </c>
      <c r="E23" s="76"/>
      <c r="F23" s="76" t="s">
        <v>288</v>
      </c>
      <c r="G23" s="317"/>
    </row>
    <row r="24" spans="1:7" ht="12.75">
      <c r="A24" s="177">
        <v>21</v>
      </c>
      <c r="B24" s="53"/>
      <c r="C24" s="77">
        <v>200</v>
      </c>
      <c r="D24" s="77"/>
      <c r="E24" s="231"/>
      <c r="F24" s="385" t="s">
        <v>289</v>
      </c>
      <c r="G24" s="390">
        <f>SUM(G25+G30+G45+G47+G48)</f>
        <v>415000</v>
      </c>
    </row>
    <row r="25" spans="1:7" ht="12.75">
      <c r="A25" s="177">
        <v>22</v>
      </c>
      <c r="B25" s="53"/>
      <c r="C25" s="62">
        <v>210</v>
      </c>
      <c r="D25" s="62"/>
      <c r="E25" s="63"/>
      <c r="F25" s="63" t="s">
        <v>290</v>
      </c>
      <c r="G25" s="388">
        <f>SUM(G26:G27)</f>
        <v>217000</v>
      </c>
    </row>
    <row r="26" spans="1:7" ht="12.75">
      <c r="A26" s="177">
        <v>23</v>
      </c>
      <c r="B26" s="53">
        <v>43</v>
      </c>
      <c r="C26" s="78"/>
      <c r="D26" s="78">
        <v>211</v>
      </c>
      <c r="E26" s="79">
        <v>211004</v>
      </c>
      <c r="F26" s="79" t="s">
        <v>291</v>
      </c>
      <c r="G26" s="299"/>
    </row>
    <row r="27" spans="1:7" ht="12.75">
      <c r="A27" s="177">
        <v>24</v>
      </c>
      <c r="B27" s="53"/>
      <c r="C27" s="64"/>
      <c r="D27" s="64">
        <v>212</v>
      </c>
      <c r="E27" s="65"/>
      <c r="F27" s="65" t="s">
        <v>292</v>
      </c>
      <c r="G27" s="389">
        <f>SUM(G28:G29)</f>
        <v>217000</v>
      </c>
    </row>
    <row r="28" spans="1:7" ht="12.75">
      <c r="A28" s="177">
        <v>25</v>
      </c>
      <c r="B28" s="53">
        <v>41</v>
      </c>
      <c r="C28" s="66"/>
      <c r="D28" s="66"/>
      <c r="E28" s="67">
        <v>212002</v>
      </c>
      <c r="F28" s="67" t="s">
        <v>293</v>
      </c>
      <c r="G28" s="391">
        <v>7000</v>
      </c>
    </row>
    <row r="29" spans="1:7" ht="12.75">
      <c r="A29" s="177">
        <v>26</v>
      </c>
      <c r="B29" s="53">
        <v>41</v>
      </c>
      <c r="C29" s="66"/>
      <c r="D29" s="66"/>
      <c r="E29" s="67">
        <v>212003</v>
      </c>
      <c r="F29" s="67" t="s">
        <v>294</v>
      </c>
      <c r="G29" s="391">
        <v>210000</v>
      </c>
    </row>
    <row r="30" spans="1:7" ht="12.75">
      <c r="A30" s="177">
        <v>27</v>
      </c>
      <c r="B30" s="53"/>
      <c r="C30" s="62">
        <v>220</v>
      </c>
      <c r="D30" s="62"/>
      <c r="E30" s="63"/>
      <c r="F30" s="63" t="s">
        <v>295</v>
      </c>
      <c r="G30" s="388">
        <f>SUM(G31+G33+G35+G43)</f>
        <v>101000</v>
      </c>
    </row>
    <row r="31" spans="1:7" ht="12.75">
      <c r="A31" s="177">
        <v>28</v>
      </c>
      <c r="B31" s="53"/>
      <c r="C31" s="64"/>
      <c r="D31" s="64">
        <v>221</v>
      </c>
      <c r="E31" s="65"/>
      <c r="F31" s="65" t="s">
        <v>296</v>
      </c>
      <c r="G31" s="389">
        <f>SUM(G32)</f>
        <v>32000</v>
      </c>
    </row>
    <row r="32" spans="1:7" ht="12.75">
      <c r="A32" s="177">
        <v>29</v>
      </c>
      <c r="B32" s="53">
        <v>41</v>
      </c>
      <c r="C32" s="66"/>
      <c r="D32" s="66"/>
      <c r="E32" s="67">
        <v>221004</v>
      </c>
      <c r="F32" s="67" t="s">
        <v>297</v>
      </c>
      <c r="G32" s="317">
        <v>32000</v>
      </c>
    </row>
    <row r="33" spans="1:7" ht="12.75">
      <c r="A33" s="177">
        <v>30</v>
      </c>
      <c r="B33" s="53"/>
      <c r="C33" s="64"/>
      <c r="D33" s="64">
        <v>222</v>
      </c>
      <c r="E33" s="65"/>
      <c r="F33" s="65" t="s">
        <v>298</v>
      </c>
      <c r="G33" s="389">
        <f>SUM(G34)</f>
        <v>0</v>
      </c>
    </row>
    <row r="34" spans="1:7" ht="12.75">
      <c r="A34" s="177">
        <v>31</v>
      </c>
      <c r="B34" s="53">
        <v>41</v>
      </c>
      <c r="C34" s="66"/>
      <c r="D34" s="66"/>
      <c r="E34" s="67">
        <v>222003</v>
      </c>
      <c r="F34" s="67" t="s">
        <v>299</v>
      </c>
      <c r="G34" s="317"/>
    </row>
    <row r="35" spans="1:7" ht="12.75">
      <c r="A35" s="177">
        <v>32</v>
      </c>
      <c r="B35" s="53"/>
      <c r="C35" s="64"/>
      <c r="D35" s="64">
        <v>223</v>
      </c>
      <c r="E35" s="65"/>
      <c r="F35" s="65" t="s">
        <v>300</v>
      </c>
      <c r="G35" s="389">
        <f>SUM(G36:G42)</f>
        <v>68000</v>
      </c>
    </row>
    <row r="36" spans="1:7" ht="12.75">
      <c r="A36" s="177">
        <v>33</v>
      </c>
      <c r="B36" s="53">
        <v>41</v>
      </c>
      <c r="C36" s="66"/>
      <c r="D36" s="66"/>
      <c r="E36" s="67">
        <v>223001</v>
      </c>
      <c r="F36" s="67" t="s">
        <v>301</v>
      </c>
      <c r="G36" s="317">
        <v>25000</v>
      </c>
    </row>
    <row r="37" spans="1:7" ht="12.75">
      <c r="A37" s="177">
        <v>34</v>
      </c>
      <c r="B37" s="53">
        <v>41</v>
      </c>
      <c r="C37" s="66"/>
      <c r="D37" s="66"/>
      <c r="E37" s="67">
        <v>223001</v>
      </c>
      <c r="F37" s="67" t="s">
        <v>302</v>
      </c>
      <c r="G37" s="317">
        <v>15000</v>
      </c>
    </row>
    <row r="38" spans="1:7" ht="12.75">
      <c r="A38" s="177">
        <v>35</v>
      </c>
      <c r="B38" s="53">
        <v>41</v>
      </c>
      <c r="C38" s="66"/>
      <c r="D38" s="66"/>
      <c r="E38" s="67">
        <v>223001</v>
      </c>
      <c r="F38" s="67" t="s">
        <v>303</v>
      </c>
      <c r="G38" s="317">
        <v>3000</v>
      </c>
    </row>
    <row r="39" spans="1:7" ht="12.75">
      <c r="A39" s="177">
        <v>36</v>
      </c>
      <c r="B39" s="53">
        <v>41</v>
      </c>
      <c r="C39" s="66"/>
      <c r="D39" s="66"/>
      <c r="E39" s="67">
        <v>223003</v>
      </c>
      <c r="F39" s="67" t="s">
        <v>304</v>
      </c>
      <c r="G39" s="317">
        <v>5000</v>
      </c>
    </row>
    <row r="40" spans="1:7" ht="12.75">
      <c r="A40" s="177">
        <v>37</v>
      </c>
      <c r="B40" s="53"/>
      <c r="C40" s="66"/>
      <c r="D40" s="66"/>
      <c r="E40" s="67"/>
      <c r="F40" s="67" t="s">
        <v>460</v>
      </c>
      <c r="G40" s="317">
        <v>20000</v>
      </c>
    </row>
    <row r="41" spans="1:7" ht="12.75">
      <c r="A41" s="177">
        <v>38</v>
      </c>
      <c r="B41" s="53" t="s">
        <v>427</v>
      </c>
      <c r="C41" s="66"/>
      <c r="D41" s="66"/>
      <c r="E41" s="67">
        <v>223004</v>
      </c>
      <c r="F41" s="67" t="s">
        <v>426</v>
      </c>
      <c r="G41" s="317"/>
    </row>
    <row r="42" spans="1:7" ht="12.75">
      <c r="A42" s="177">
        <v>39</v>
      </c>
      <c r="B42" s="53">
        <v>41</v>
      </c>
      <c r="C42" s="66"/>
      <c r="D42" s="66"/>
      <c r="E42" s="67">
        <v>223001</v>
      </c>
      <c r="F42" s="67" t="s">
        <v>338</v>
      </c>
      <c r="G42" s="317"/>
    </row>
    <row r="43" spans="1:7" ht="12.75">
      <c r="A43" s="177">
        <v>40</v>
      </c>
      <c r="B43" s="53"/>
      <c r="C43" s="64"/>
      <c r="D43" s="64">
        <v>229</v>
      </c>
      <c r="E43" s="65"/>
      <c r="F43" s="65" t="s">
        <v>305</v>
      </c>
      <c r="G43" s="389">
        <f>SUM(G44)</f>
        <v>1000</v>
      </c>
    </row>
    <row r="44" spans="1:7" ht="12.75">
      <c r="A44" s="177">
        <v>41</v>
      </c>
      <c r="B44" s="53">
        <v>41</v>
      </c>
      <c r="C44" s="66"/>
      <c r="D44" s="66"/>
      <c r="E44" s="67">
        <v>229005</v>
      </c>
      <c r="F44" s="67" t="s">
        <v>306</v>
      </c>
      <c r="G44" s="317">
        <v>1000</v>
      </c>
    </row>
    <row r="45" spans="1:7" ht="12.75">
      <c r="A45" s="177">
        <v>42</v>
      </c>
      <c r="B45" s="53"/>
      <c r="C45" s="62">
        <v>240</v>
      </c>
      <c r="D45" s="62"/>
      <c r="E45" s="63"/>
      <c r="F45" s="63" t="s">
        <v>307</v>
      </c>
      <c r="G45" s="388">
        <f>SUM(G46:G47)</f>
        <v>0</v>
      </c>
    </row>
    <row r="46" spans="1:7" ht="12.75">
      <c r="A46" s="177">
        <v>43</v>
      </c>
      <c r="B46" s="53"/>
      <c r="C46" s="64"/>
      <c r="D46" s="64">
        <v>243</v>
      </c>
      <c r="E46" s="65"/>
      <c r="F46" s="65" t="s">
        <v>308</v>
      </c>
      <c r="G46" s="389"/>
    </row>
    <row r="47" spans="1:7" ht="12.75">
      <c r="A47" s="177">
        <v>44</v>
      </c>
      <c r="B47" s="53"/>
      <c r="C47" s="64"/>
      <c r="D47" s="64">
        <v>244</v>
      </c>
      <c r="E47" s="65"/>
      <c r="F47" s="65" t="s">
        <v>309</v>
      </c>
      <c r="G47" s="389"/>
    </row>
    <row r="48" spans="1:7" ht="12.75">
      <c r="A48" s="177">
        <v>45</v>
      </c>
      <c r="B48" s="53">
        <v>41</v>
      </c>
      <c r="C48" s="62">
        <v>290</v>
      </c>
      <c r="D48" s="62"/>
      <c r="E48" s="63"/>
      <c r="F48" s="63" t="s">
        <v>310</v>
      </c>
      <c r="G48" s="388">
        <f>G49+G55</f>
        <v>97000</v>
      </c>
    </row>
    <row r="49" spans="1:7" ht="12.75">
      <c r="A49" s="177">
        <v>46</v>
      </c>
      <c r="B49" s="53"/>
      <c r="C49" s="64"/>
      <c r="D49" s="64">
        <v>292</v>
      </c>
      <c r="E49" s="65"/>
      <c r="F49" s="65" t="s">
        <v>311</v>
      </c>
      <c r="G49" s="389">
        <f>SUM(G50:G54)</f>
        <v>61000</v>
      </c>
    </row>
    <row r="50" spans="1:7" ht="12.75" customHeight="1">
      <c r="A50" s="177">
        <v>47</v>
      </c>
      <c r="B50" s="53">
        <v>41</v>
      </c>
      <c r="C50" s="66"/>
      <c r="D50" s="66"/>
      <c r="E50" s="67">
        <v>292008</v>
      </c>
      <c r="F50" s="67" t="s">
        <v>312</v>
      </c>
      <c r="G50" s="317">
        <v>20000</v>
      </c>
    </row>
    <row r="51" spans="1:7" ht="12.75">
      <c r="A51" s="177">
        <v>48</v>
      </c>
      <c r="B51" s="53">
        <v>41</v>
      </c>
      <c r="C51" s="66"/>
      <c r="D51" s="66"/>
      <c r="E51" s="67">
        <v>292012</v>
      </c>
      <c r="F51" s="67" t="s">
        <v>313</v>
      </c>
      <c r="G51" s="317"/>
    </row>
    <row r="52" spans="1:7" ht="12.75">
      <c r="A52" s="177">
        <v>19</v>
      </c>
      <c r="B52" s="53">
        <v>41</v>
      </c>
      <c r="C52" s="66"/>
      <c r="D52" s="66"/>
      <c r="E52" s="67">
        <v>292019</v>
      </c>
      <c r="F52" s="67" t="s">
        <v>314</v>
      </c>
      <c r="G52" s="317">
        <v>40000</v>
      </c>
    </row>
    <row r="53" spans="1:7" s="35" customFormat="1" ht="12.75">
      <c r="A53" s="177">
        <v>50</v>
      </c>
      <c r="B53" s="53">
        <v>41</v>
      </c>
      <c r="C53" s="78"/>
      <c r="D53" s="78"/>
      <c r="E53" s="79">
        <v>292006</v>
      </c>
      <c r="F53" s="79" t="s">
        <v>315</v>
      </c>
      <c r="G53" s="391"/>
    </row>
    <row r="54" spans="1:7" s="35" customFormat="1" ht="12.75">
      <c r="A54" s="177">
        <v>51</v>
      </c>
      <c r="B54" s="53">
        <v>41</v>
      </c>
      <c r="C54" s="78"/>
      <c r="D54" s="78"/>
      <c r="E54" s="79">
        <v>292027</v>
      </c>
      <c r="F54" s="79" t="s">
        <v>316</v>
      </c>
      <c r="G54" s="391">
        <v>1000</v>
      </c>
    </row>
    <row r="55" spans="1:7" s="35" customFormat="1" ht="12.75">
      <c r="A55" s="177">
        <v>52</v>
      </c>
      <c r="B55" s="53"/>
      <c r="C55" s="64"/>
      <c r="D55" s="64"/>
      <c r="E55" s="65"/>
      <c r="F55" s="65" t="s">
        <v>382</v>
      </c>
      <c r="G55" s="389">
        <f>SUM(G56:G57)</f>
        <v>36000</v>
      </c>
    </row>
    <row r="56" spans="1:7" s="35" customFormat="1" ht="12.75">
      <c r="A56" s="177">
        <v>53</v>
      </c>
      <c r="B56" s="53">
        <v>72</v>
      </c>
      <c r="C56" s="66"/>
      <c r="D56" s="66"/>
      <c r="E56" s="67">
        <v>223003</v>
      </c>
      <c r="F56" s="67" t="s">
        <v>383</v>
      </c>
      <c r="G56" s="317">
        <v>36000</v>
      </c>
    </row>
    <row r="57" spans="1:7" s="35" customFormat="1" ht="12.75">
      <c r="A57" s="177">
        <v>54</v>
      </c>
      <c r="B57" s="53">
        <v>72</v>
      </c>
      <c r="C57" s="78"/>
      <c r="D57" s="78"/>
      <c r="E57" s="79">
        <v>223002</v>
      </c>
      <c r="F57" s="79" t="s">
        <v>311</v>
      </c>
      <c r="G57" s="391"/>
    </row>
    <row r="58" spans="1:7" ht="12.75">
      <c r="A58" s="177">
        <v>55</v>
      </c>
      <c r="B58" s="53"/>
      <c r="C58" s="77">
        <v>300</v>
      </c>
      <c r="D58" s="77"/>
      <c r="E58" s="231"/>
      <c r="F58" s="385" t="s">
        <v>266</v>
      </c>
      <c r="G58" s="390">
        <f>G59</f>
        <v>1694077</v>
      </c>
    </row>
    <row r="59" spans="1:7" ht="12.75">
      <c r="A59" s="177">
        <v>56</v>
      </c>
      <c r="B59" s="53"/>
      <c r="C59" s="62">
        <v>310</v>
      </c>
      <c r="D59" s="62"/>
      <c r="E59" s="63"/>
      <c r="F59" s="63" t="s">
        <v>317</v>
      </c>
      <c r="G59" s="388">
        <f>G60+G63</f>
        <v>1694077</v>
      </c>
    </row>
    <row r="60" spans="1:7" ht="12.75">
      <c r="A60" s="177">
        <v>57</v>
      </c>
      <c r="B60" s="53"/>
      <c r="C60" s="64"/>
      <c r="D60" s="64">
        <v>311</v>
      </c>
      <c r="E60" s="65"/>
      <c r="F60" s="65" t="s">
        <v>318</v>
      </c>
      <c r="G60" s="389">
        <f>SUM(G61:G62)</f>
        <v>0</v>
      </c>
    </row>
    <row r="61" spans="1:7" ht="12.75">
      <c r="A61" s="177">
        <v>58</v>
      </c>
      <c r="B61" s="53" t="s">
        <v>352</v>
      </c>
      <c r="C61" s="78"/>
      <c r="D61" s="78"/>
      <c r="E61" s="79"/>
      <c r="F61" s="79" t="s">
        <v>318</v>
      </c>
      <c r="G61" s="391"/>
    </row>
    <row r="62" spans="1:7" ht="12.75">
      <c r="A62" s="177">
        <v>59</v>
      </c>
      <c r="B62" s="53">
        <v>71</v>
      </c>
      <c r="C62" s="78"/>
      <c r="D62" s="78"/>
      <c r="E62" s="78"/>
      <c r="F62" s="79" t="s">
        <v>353</v>
      </c>
      <c r="G62" s="391"/>
    </row>
    <row r="63" spans="1:7" ht="12.75">
      <c r="A63" s="177">
        <v>60</v>
      </c>
      <c r="B63" s="53"/>
      <c r="C63" s="64"/>
      <c r="D63" s="64">
        <v>312</v>
      </c>
      <c r="E63" s="65"/>
      <c r="F63" s="65" t="s">
        <v>319</v>
      </c>
      <c r="G63" s="389">
        <f>SUM(G64:G87)</f>
        <v>1694077</v>
      </c>
    </row>
    <row r="64" spans="1:7" ht="12.75" customHeight="1">
      <c r="A64" s="177">
        <v>61</v>
      </c>
      <c r="B64" s="53">
        <v>111</v>
      </c>
      <c r="C64" s="66"/>
      <c r="D64" s="66"/>
      <c r="E64" s="67">
        <v>312001</v>
      </c>
      <c r="F64" s="67" t="s">
        <v>474</v>
      </c>
      <c r="G64" s="299"/>
    </row>
    <row r="65" spans="1:7" ht="12.75">
      <c r="A65" s="177">
        <v>62</v>
      </c>
      <c r="B65" s="53">
        <v>111</v>
      </c>
      <c r="C65" s="66"/>
      <c r="D65" s="66"/>
      <c r="E65" s="67">
        <v>312001</v>
      </c>
      <c r="F65" s="67" t="s">
        <v>320</v>
      </c>
      <c r="G65" s="299">
        <v>17200</v>
      </c>
    </row>
    <row r="66" spans="1:7" ht="12.75">
      <c r="A66" s="177">
        <v>63</v>
      </c>
      <c r="B66" s="53">
        <v>111</v>
      </c>
      <c r="C66" s="66"/>
      <c r="D66" s="66"/>
      <c r="E66" s="67">
        <v>312001</v>
      </c>
      <c r="F66" s="67" t="s">
        <v>321</v>
      </c>
      <c r="G66" s="299">
        <v>2200</v>
      </c>
    </row>
    <row r="67" spans="1:7" ht="12.75">
      <c r="A67" s="177">
        <v>64</v>
      </c>
      <c r="B67" s="53">
        <v>111</v>
      </c>
      <c r="C67" s="66"/>
      <c r="D67" s="66"/>
      <c r="E67" s="67">
        <v>312001</v>
      </c>
      <c r="F67" s="67" t="s">
        <v>322</v>
      </c>
      <c r="G67" s="299">
        <v>13700</v>
      </c>
    </row>
    <row r="68" spans="1:7" ht="12.75">
      <c r="A68" s="177">
        <v>65</v>
      </c>
      <c r="B68" s="53">
        <v>111</v>
      </c>
      <c r="C68" s="66"/>
      <c r="D68" s="66"/>
      <c r="E68" s="67">
        <v>312001</v>
      </c>
      <c r="F68" s="67" t="s">
        <v>323</v>
      </c>
      <c r="G68" s="299">
        <v>15000</v>
      </c>
    </row>
    <row r="69" spans="1:7" ht="12.75">
      <c r="A69" s="177">
        <v>66</v>
      </c>
      <c r="B69" s="53">
        <v>111</v>
      </c>
      <c r="C69" s="66"/>
      <c r="D69" s="66"/>
      <c r="E69" s="67">
        <v>312001</v>
      </c>
      <c r="F69" s="67" t="s">
        <v>324</v>
      </c>
      <c r="G69" s="299">
        <v>6000</v>
      </c>
    </row>
    <row r="70" spans="1:7" ht="12.75">
      <c r="A70" s="177">
        <v>67</v>
      </c>
      <c r="B70" s="53">
        <v>111</v>
      </c>
      <c r="C70" s="66"/>
      <c r="D70" s="66"/>
      <c r="E70" s="67">
        <v>312001</v>
      </c>
      <c r="F70" s="67" t="s">
        <v>325</v>
      </c>
      <c r="G70" s="299">
        <v>22000</v>
      </c>
    </row>
    <row r="71" spans="1:7" ht="12.75">
      <c r="A71" s="177">
        <v>68</v>
      </c>
      <c r="B71" s="53">
        <v>111</v>
      </c>
      <c r="C71" s="66"/>
      <c r="D71" s="66"/>
      <c r="E71" s="67">
        <v>312001</v>
      </c>
      <c r="F71" s="67" t="s">
        <v>326</v>
      </c>
      <c r="G71" s="299">
        <v>12000</v>
      </c>
    </row>
    <row r="72" spans="1:7" ht="12.75">
      <c r="A72" s="177">
        <v>69</v>
      </c>
      <c r="B72" s="53">
        <v>111</v>
      </c>
      <c r="C72" s="66"/>
      <c r="D72" s="66"/>
      <c r="E72" s="67">
        <v>312001</v>
      </c>
      <c r="F72" s="67" t="s">
        <v>432</v>
      </c>
      <c r="G72" s="299">
        <v>11300</v>
      </c>
    </row>
    <row r="73" spans="1:7" ht="12.75">
      <c r="A73" s="177">
        <v>70</v>
      </c>
      <c r="B73" s="53">
        <v>111</v>
      </c>
      <c r="C73" s="66"/>
      <c r="D73" s="66"/>
      <c r="E73" s="67">
        <v>312001</v>
      </c>
      <c r="F73" s="67" t="s">
        <v>433</v>
      </c>
      <c r="G73" s="299">
        <v>10000</v>
      </c>
    </row>
    <row r="74" spans="1:7" ht="12.75">
      <c r="A74" s="177">
        <v>71</v>
      </c>
      <c r="B74" s="53">
        <v>111</v>
      </c>
      <c r="C74" s="66"/>
      <c r="D74" s="66"/>
      <c r="E74" s="79">
        <v>312012</v>
      </c>
      <c r="F74" s="67" t="s">
        <v>333</v>
      </c>
      <c r="G74" s="299">
        <v>1491397</v>
      </c>
    </row>
    <row r="75" spans="1:7" ht="12.75">
      <c r="A75" s="177">
        <v>72</v>
      </c>
      <c r="B75" s="53">
        <v>111</v>
      </c>
      <c r="C75" s="66"/>
      <c r="D75" s="66"/>
      <c r="E75" s="67">
        <v>312001</v>
      </c>
      <c r="F75" s="67" t="s">
        <v>327</v>
      </c>
      <c r="G75" s="299">
        <v>2500</v>
      </c>
    </row>
    <row r="76" spans="1:7" ht="12.75">
      <c r="A76" s="177">
        <v>73</v>
      </c>
      <c r="B76" s="53">
        <v>111</v>
      </c>
      <c r="C76" s="66"/>
      <c r="D76" s="66"/>
      <c r="E76" s="79">
        <v>312012</v>
      </c>
      <c r="F76" s="67" t="s">
        <v>328</v>
      </c>
      <c r="G76" s="299">
        <v>12800</v>
      </c>
    </row>
    <row r="77" spans="1:7" ht="12.75">
      <c r="A77" s="177">
        <v>74</v>
      </c>
      <c r="B77" s="53">
        <v>111</v>
      </c>
      <c r="C77" s="66"/>
      <c r="D77" s="66"/>
      <c r="E77" s="79">
        <v>312012</v>
      </c>
      <c r="F77" s="67" t="s">
        <v>329</v>
      </c>
      <c r="G77" s="299">
        <v>2300</v>
      </c>
    </row>
    <row r="78" spans="1:7" ht="12.75">
      <c r="A78" s="177">
        <v>75</v>
      </c>
      <c r="B78" s="53">
        <v>111</v>
      </c>
      <c r="C78" s="66"/>
      <c r="D78" s="66"/>
      <c r="E78" s="79">
        <v>312002</v>
      </c>
      <c r="F78" s="67" t="s">
        <v>384</v>
      </c>
      <c r="G78" s="299">
        <v>100</v>
      </c>
    </row>
    <row r="79" spans="1:7" ht="12.75">
      <c r="A79" s="177">
        <v>76</v>
      </c>
      <c r="B79" s="53">
        <v>111</v>
      </c>
      <c r="C79" s="66"/>
      <c r="D79" s="66"/>
      <c r="E79" s="79">
        <v>312012</v>
      </c>
      <c r="F79" s="67" t="s">
        <v>330</v>
      </c>
      <c r="G79" s="299">
        <v>2400</v>
      </c>
    </row>
    <row r="80" spans="1:7" ht="12.75">
      <c r="A80" s="177">
        <v>77</v>
      </c>
      <c r="B80" s="53">
        <v>111</v>
      </c>
      <c r="C80" s="66"/>
      <c r="D80" s="66"/>
      <c r="E80" s="79">
        <v>312012</v>
      </c>
      <c r="F80" s="67" t="s">
        <v>331</v>
      </c>
      <c r="G80" s="299">
        <v>1100</v>
      </c>
    </row>
    <row r="81" spans="1:7" ht="12.75">
      <c r="A81" s="177">
        <v>78</v>
      </c>
      <c r="B81" s="53">
        <v>111</v>
      </c>
      <c r="C81" s="66"/>
      <c r="D81" s="66"/>
      <c r="E81" s="79">
        <v>312012</v>
      </c>
      <c r="F81" s="67" t="s">
        <v>332</v>
      </c>
      <c r="G81" s="299">
        <v>33380</v>
      </c>
    </row>
    <row r="82" spans="1:7" ht="12.75">
      <c r="A82" s="177">
        <v>79</v>
      </c>
      <c r="B82" s="53">
        <v>111</v>
      </c>
      <c r="C82" s="66"/>
      <c r="D82" s="66"/>
      <c r="E82" s="67">
        <v>312001</v>
      </c>
      <c r="F82" s="67" t="s">
        <v>428</v>
      </c>
      <c r="G82" s="299">
        <v>480</v>
      </c>
    </row>
    <row r="83" spans="1:7" ht="12.75">
      <c r="A83" s="177">
        <v>80</v>
      </c>
      <c r="B83" s="85" t="s">
        <v>342</v>
      </c>
      <c r="C83" s="68"/>
      <c r="D83" s="68"/>
      <c r="E83" s="69">
        <v>312007</v>
      </c>
      <c r="F83" s="67" t="s">
        <v>341</v>
      </c>
      <c r="G83" s="299">
        <v>25720</v>
      </c>
    </row>
    <row r="84" spans="1:7" ht="12.75">
      <c r="A84" s="177">
        <v>81</v>
      </c>
      <c r="B84" s="85" t="s">
        <v>344</v>
      </c>
      <c r="C84" s="68"/>
      <c r="D84" s="68"/>
      <c r="E84" s="69">
        <v>312001</v>
      </c>
      <c r="F84" s="67" t="s">
        <v>354</v>
      </c>
      <c r="G84" s="299">
        <v>10000</v>
      </c>
    </row>
    <row r="85" spans="1:7" ht="12.75">
      <c r="A85" s="177">
        <v>82</v>
      </c>
      <c r="B85" s="85" t="s">
        <v>345</v>
      </c>
      <c r="C85" s="68"/>
      <c r="D85" s="68"/>
      <c r="E85" s="69">
        <v>312001</v>
      </c>
      <c r="F85" s="67" t="s">
        <v>354</v>
      </c>
      <c r="G85" s="299">
        <v>2500</v>
      </c>
    </row>
    <row r="86" spans="1:7" ht="12.75">
      <c r="A86" s="177">
        <v>83</v>
      </c>
      <c r="B86" s="85" t="s">
        <v>344</v>
      </c>
      <c r="C86" s="68"/>
      <c r="D86" s="68"/>
      <c r="E86" s="217">
        <v>312001</v>
      </c>
      <c r="F86" s="67" t="s">
        <v>346</v>
      </c>
      <c r="G86" s="391"/>
    </row>
    <row r="87" spans="1:7" ht="13.5" thickBot="1">
      <c r="A87" s="216">
        <v>84</v>
      </c>
      <c r="B87" s="85" t="s">
        <v>345</v>
      </c>
      <c r="C87" s="68"/>
      <c r="D87" s="68"/>
      <c r="E87" s="217">
        <v>312001</v>
      </c>
      <c r="F87" s="69" t="s">
        <v>347</v>
      </c>
      <c r="G87" s="392"/>
    </row>
    <row r="88" spans="1:7" ht="13.5" thickBot="1">
      <c r="A88" s="426"/>
      <c r="B88" s="427"/>
      <c r="C88" s="610"/>
      <c r="D88" s="610"/>
      <c r="E88" s="610"/>
      <c r="F88" s="611"/>
      <c r="G88" s="428">
        <f>G4+G24+G58</f>
        <v>5677927</v>
      </c>
    </row>
    <row r="89" spans="1:6" ht="15" thickBot="1">
      <c r="A89" s="80"/>
      <c r="B89" s="80"/>
      <c r="C89" s="80"/>
      <c r="D89" s="80"/>
      <c r="E89" s="80"/>
      <c r="F89" s="80"/>
    </row>
    <row r="90" spans="1:7" ht="13.5" thickBot="1">
      <c r="A90" s="606" t="s">
        <v>446</v>
      </c>
      <c r="B90" s="607"/>
      <c r="C90" s="607"/>
      <c r="D90" s="607"/>
      <c r="E90" s="607"/>
      <c r="F90" s="607"/>
      <c r="G90" s="607"/>
    </row>
    <row r="91" spans="1:7" ht="13.5" thickBot="1">
      <c r="A91" s="394"/>
      <c r="B91" s="419"/>
      <c r="C91" s="420"/>
      <c r="D91" s="420"/>
      <c r="E91" s="420"/>
      <c r="F91" s="421"/>
      <c r="G91" s="393">
        <v>2020</v>
      </c>
    </row>
    <row r="92" spans="1:7" ht="12.75">
      <c r="A92" s="177">
        <v>1</v>
      </c>
      <c r="B92" s="57">
        <v>72</v>
      </c>
      <c r="C92" s="417"/>
      <c r="D92" s="417"/>
      <c r="E92" s="417">
        <v>223002</v>
      </c>
      <c r="F92" s="418" t="s">
        <v>417</v>
      </c>
      <c r="G92" s="415">
        <v>18000</v>
      </c>
    </row>
    <row r="93" spans="1:7" ht="12.75">
      <c r="A93" s="177">
        <v>2</v>
      </c>
      <c r="B93" s="53" t="s">
        <v>427</v>
      </c>
      <c r="C93" s="66"/>
      <c r="D93" s="66"/>
      <c r="E93" s="66">
        <v>223003</v>
      </c>
      <c r="F93" s="67" t="s">
        <v>422</v>
      </c>
      <c r="G93" s="317">
        <v>172500</v>
      </c>
    </row>
    <row r="94" spans="1:7" ht="12.75">
      <c r="A94" s="177">
        <v>3</v>
      </c>
      <c r="B94" s="53">
        <v>41</v>
      </c>
      <c r="C94" s="66"/>
      <c r="D94" s="66"/>
      <c r="E94" s="66">
        <v>223002</v>
      </c>
      <c r="F94" s="67" t="s">
        <v>418</v>
      </c>
      <c r="G94" s="317">
        <v>3000</v>
      </c>
    </row>
    <row r="95" spans="1:8" ht="12.75">
      <c r="A95" s="177">
        <v>4</v>
      </c>
      <c r="B95" s="53">
        <v>72</v>
      </c>
      <c r="C95" s="66"/>
      <c r="D95" s="66"/>
      <c r="E95" s="66">
        <v>223002</v>
      </c>
      <c r="F95" s="67" t="s">
        <v>419</v>
      </c>
      <c r="G95" s="317">
        <v>8800</v>
      </c>
      <c r="H95" s="22"/>
    </row>
    <row r="96" spans="1:7" ht="12.75">
      <c r="A96" s="177">
        <v>5</v>
      </c>
      <c r="B96" s="53" t="s">
        <v>427</v>
      </c>
      <c r="C96" s="66"/>
      <c r="D96" s="66"/>
      <c r="E96" s="66">
        <v>223003</v>
      </c>
      <c r="F96" s="67" t="s">
        <v>421</v>
      </c>
      <c r="G96" s="317">
        <v>79600</v>
      </c>
    </row>
    <row r="97" spans="1:8" ht="12.75">
      <c r="A97" s="177">
        <v>6</v>
      </c>
      <c r="B97" s="53">
        <v>41</v>
      </c>
      <c r="C97" s="66"/>
      <c r="D97" s="66"/>
      <c r="E97" s="66">
        <v>223002</v>
      </c>
      <c r="F97" s="67" t="s">
        <v>420</v>
      </c>
      <c r="G97" s="317">
        <v>800</v>
      </c>
      <c r="H97" s="22"/>
    </row>
    <row r="98" spans="1:7" ht="12.75">
      <c r="A98" s="177">
        <v>7</v>
      </c>
      <c r="B98" s="53" t="s">
        <v>429</v>
      </c>
      <c r="C98" s="66"/>
      <c r="D98" s="66"/>
      <c r="E98" s="66">
        <v>223002</v>
      </c>
      <c r="F98" s="67" t="s">
        <v>439</v>
      </c>
      <c r="G98" s="317">
        <v>24120</v>
      </c>
    </row>
    <row r="99" spans="1:7" ht="12.75">
      <c r="A99" s="177">
        <v>8</v>
      </c>
      <c r="B99" s="53" t="s">
        <v>429</v>
      </c>
      <c r="C99" s="66"/>
      <c r="D99" s="66"/>
      <c r="E99" s="66">
        <v>223002</v>
      </c>
      <c r="F99" s="67" t="s">
        <v>439</v>
      </c>
      <c r="G99" s="317"/>
    </row>
    <row r="100" spans="1:7" ht="12.75">
      <c r="A100" s="177">
        <v>9</v>
      </c>
      <c r="B100" s="53">
        <v>72</v>
      </c>
      <c r="C100" s="66"/>
      <c r="D100" s="66"/>
      <c r="E100" s="66">
        <v>223003</v>
      </c>
      <c r="F100" s="67" t="s">
        <v>423</v>
      </c>
      <c r="G100" s="317">
        <v>16000</v>
      </c>
    </row>
    <row r="101" spans="1:7" ht="13.5" thickBot="1">
      <c r="A101" s="216">
        <v>10</v>
      </c>
      <c r="B101" s="85">
        <v>41</v>
      </c>
      <c r="C101" s="86"/>
      <c r="D101" s="86"/>
      <c r="E101" s="86">
        <v>223002</v>
      </c>
      <c r="F101" s="217" t="s">
        <v>424</v>
      </c>
      <c r="G101" s="392"/>
    </row>
    <row r="102" spans="1:7" ht="13.5" thickBot="1">
      <c r="A102" s="424"/>
      <c r="B102" s="422"/>
      <c r="C102" s="422"/>
      <c r="D102" s="422"/>
      <c r="E102" s="422"/>
      <c r="F102" s="423"/>
      <c r="G102" s="425">
        <f>SUM(G92:G101)</f>
        <v>322820</v>
      </c>
    </row>
    <row r="103" spans="1:2" ht="13.5" thickBot="1">
      <c r="A103"/>
      <c r="B103"/>
    </row>
    <row r="104" spans="1:8" ht="13.5" thickBot="1">
      <c r="A104" s="612" t="s">
        <v>452</v>
      </c>
      <c r="B104" s="613"/>
      <c r="C104" s="613"/>
      <c r="D104" s="613"/>
      <c r="E104" s="613"/>
      <c r="F104" s="613"/>
      <c r="G104" s="416">
        <f>G102+G88</f>
        <v>6000747</v>
      </c>
      <c r="H104" s="22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</sheetData>
  <sheetProtection selectLockedCells="1" selectUnlockedCells="1"/>
  <mergeCells count="10">
    <mergeCell ref="A1:F1"/>
    <mergeCell ref="A2:A3"/>
    <mergeCell ref="C2:C3"/>
    <mergeCell ref="D2:D3"/>
    <mergeCell ref="E2:E3"/>
    <mergeCell ref="F2:F3"/>
    <mergeCell ref="A90:G90"/>
    <mergeCell ref="B2:B3"/>
    <mergeCell ref="C88:F88"/>
    <mergeCell ref="A104:F104"/>
  </mergeCells>
  <printOptions horizontalCentered="1"/>
  <pageMargins left="0.2362204724409449" right="0.2362204724409449" top="0.7480314960629921" bottom="0.7480314960629921" header="0.5118110236220472" footer="0.5118110236220472"/>
  <pageSetup firstPageNumber="1" useFirstPageNumber="1" fitToHeight="3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="124" zoomScaleNormal="124" zoomScalePageLayoutView="0" workbookViewId="0" topLeftCell="A1">
      <selection activeCell="G9" sqref="F9:G11"/>
    </sheetView>
  </sheetViews>
  <sheetFormatPr defaultColWidth="11.57421875" defaultRowHeight="12.75"/>
  <cols>
    <col min="1" max="1" width="6.00390625" style="0" customWidth="1"/>
    <col min="2" max="2" width="5.140625" style="0" customWidth="1"/>
    <col min="3" max="3" width="26.00390625" style="0" customWidth="1"/>
    <col min="4" max="4" width="39.8515625" style="38" customWidth="1"/>
    <col min="5" max="5" width="11.57421875" style="0" customWidth="1"/>
    <col min="6" max="6" width="12.140625" style="0" bestFit="1" customWidth="1"/>
  </cols>
  <sheetData>
    <row r="2" spans="2:4" ht="27.75" customHeight="1">
      <c r="B2" s="435" t="s">
        <v>17</v>
      </c>
      <c r="C2" s="435"/>
      <c r="D2" s="435"/>
    </row>
    <row r="3" ht="13.5" thickBot="1">
      <c r="A3" s="3"/>
    </row>
    <row r="4" spans="2:4" ht="13.5" thickBot="1">
      <c r="B4" s="432"/>
      <c r="C4" s="432"/>
      <c r="D4" s="395"/>
    </row>
    <row r="5" spans="2:4" ht="13.5" customHeight="1" thickBot="1">
      <c r="B5" s="432"/>
      <c r="C5" s="432"/>
      <c r="D5" s="433">
        <v>2020</v>
      </c>
    </row>
    <row r="6" spans="2:4" ht="50.25" customHeight="1" thickBot="1">
      <c r="B6" s="432"/>
      <c r="C6" s="432"/>
      <c r="D6" s="434"/>
    </row>
    <row r="7" spans="2:4" ht="12.75">
      <c r="B7" s="396"/>
      <c r="C7" s="404" t="s">
        <v>18</v>
      </c>
      <c r="D7" s="360">
        <f>'BP'!G104</f>
        <v>6000747</v>
      </c>
    </row>
    <row r="8" spans="2:4" ht="12.75">
      <c r="B8" s="397"/>
      <c r="C8" s="405" t="s">
        <v>19</v>
      </c>
      <c r="D8" s="361">
        <f>'14_Sumarizácia'!C6</f>
        <v>5935962.1</v>
      </c>
    </row>
    <row r="9" spans="2:4" ht="12.75">
      <c r="B9" s="398"/>
      <c r="C9" s="406" t="s">
        <v>20</v>
      </c>
      <c r="D9" s="362"/>
    </row>
    <row r="10" spans="2:4" ht="12.75">
      <c r="B10" s="398"/>
      <c r="C10" s="406" t="s">
        <v>21</v>
      </c>
      <c r="D10" s="363">
        <f>D8-D11-D12</f>
        <v>3377486.0999999996</v>
      </c>
    </row>
    <row r="11" spans="2:4" ht="12.75">
      <c r="B11" s="398"/>
      <c r="C11" s="406" t="s">
        <v>22</v>
      </c>
      <c r="D11" s="363">
        <f>'8_Vzdelávanie BV'!F51</f>
        <v>2296524</v>
      </c>
    </row>
    <row r="12" spans="2:4" ht="12.75">
      <c r="B12" s="398"/>
      <c r="C12" s="406" t="s">
        <v>23</v>
      </c>
      <c r="D12" s="364">
        <f>'8_Vzdelávanie BV'!F46</f>
        <v>261952</v>
      </c>
    </row>
    <row r="13" spans="2:6" ht="12.75">
      <c r="B13" s="398"/>
      <c r="C13" s="406" t="s">
        <v>24</v>
      </c>
      <c r="D13" s="365">
        <f>D7-D8</f>
        <v>64784.90000000037</v>
      </c>
      <c r="F13" s="22"/>
    </row>
    <row r="14" spans="2:4" ht="12.75">
      <c r="B14" s="398"/>
      <c r="C14" s="406"/>
      <c r="D14" s="362"/>
    </row>
    <row r="15" spans="2:4" ht="12.75">
      <c r="B15" s="399"/>
      <c r="C15" s="407" t="s">
        <v>25</v>
      </c>
      <c r="D15" s="366">
        <f>'14_Sumarizácia'!C22</f>
        <v>2838955.55</v>
      </c>
    </row>
    <row r="16" spans="2:4" ht="12.75">
      <c r="B16" s="397"/>
      <c r="C16" s="405" t="s">
        <v>26</v>
      </c>
      <c r="D16" s="361">
        <f>'14_Sumarizácia'!C23</f>
        <v>3791790.45</v>
      </c>
    </row>
    <row r="17" spans="2:4" ht="12.75">
      <c r="B17" s="398"/>
      <c r="C17" s="408" t="s">
        <v>24</v>
      </c>
      <c r="D17" s="365">
        <f>D15-D16</f>
        <v>-952834.9000000004</v>
      </c>
    </row>
    <row r="18" spans="2:4" ht="12.75">
      <c r="B18" s="96"/>
      <c r="C18" s="409"/>
      <c r="D18" s="362"/>
    </row>
    <row r="19" spans="2:4" ht="12.75">
      <c r="B19" s="97"/>
      <c r="C19" s="410" t="s">
        <v>27</v>
      </c>
      <c r="D19" s="367">
        <f>'13_ Finančné operácie'!D6</f>
        <v>1150000</v>
      </c>
    </row>
    <row r="20" spans="2:4" ht="12.75">
      <c r="B20" s="400"/>
      <c r="C20" s="411" t="s">
        <v>28</v>
      </c>
      <c r="D20" s="368">
        <f>'13_ Finančné operácie'!D14</f>
        <v>261950</v>
      </c>
    </row>
    <row r="21" spans="2:4" ht="12.75">
      <c r="B21" s="401"/>
      <c r="C21" s="406" t="s">
        <v>24</v>
      </c>
      <c r="D21" s="369">
        <f>D19-D20</f>
        <v>888050</v>
      </c>
    </row>
    <row r="22" spans="2:4" ht="12.75">
      <c r="B22" s="401"/>
      <c r="C22" s="412"/>
      <c r="D22" s="370"/>
    </row>
    <row r="23" spans="2:4" ht="12.75">
      <c r="B23" s="401"/>
      <c r="C23" s="412" t="s">
        <v>29</v>
      </c>
      <c r="D23" s="370">
        <f>D7+D15+D19</f>
        <v>9989702.55</v>
      </c>
    </row>
    <row r="24" spans="2:4" ht="12.75">
      <c r="B24" s="402"/>
      <c r="C24" s="413" t="s">
        <v>30</v>
      </c>
      <c r="D24" s="370">
        <f>D8+D16+D20</f>
        <v>9989702.55</v>
      </c>
    </row>
    <row r="25" spans="2:4" ht="13.5" thickBot="1">
      <c r="B25" s="403"/>
      <c r="C25" s="414" t="s">
        <v>31</v>
      </c>
      <c r="D25" s="371">
        <f>D23-D24</f>
        <v>0</v>
      </c>
    </row>
    <row r="28" ht="12.75">
      <c r="D28" s="23"/>
    </row>
  </sheetData>
  <sheetProtection selectLockedCells="1" selectUnlockedCells="1"/>
  <mergeCells count="3">
    <mergeCell ref="B4:C6"/>
    <mergeCell ref="D5:D6"/>
    <mergeCell ref="B2:D2"/>
  </mergeCells>
  <printOptions horizontalCentered="1"/>
  <pageMargins left="0.11811023622047245" right="0.1968503937007874" top="0.7480314960629921" bottom="0.7480314960629921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="124" zoomScaleNormal="124"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436"/>
      <c r="C1" s="436"/>
      <c r="D1" s="436"/>
      <c r="E1" s="436"/>
      <c r="F1" s="436"/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0"/>
  <sheetViews>
    <sheetView zoomScalePageLayoutView="0" workbookViewId="0" topLeftCell="A1">
      <selection activeCell="A1" sqref="A1:C42"/>
    </sheetView>
  </sheetViews>
  <sheetFormatPr defaultColWidth="11.57421875" defaultRowHeight="12.75"/>
  <cols>
    <col min="1" max="1" width="3.8515625" style="6" customWidth="1"/>
    <col min="2" max="2" width="56.28125" style="6" customWidth="1"/>
    <col min="3" max="3" width="18.421875" style="82" customWidth="1"/>
    <col min="4" max="4" width="14.7109375" style="6" bestFit="1" customWidth="1"/>
    <col min="5" max="16384" width="11.57421875" style="6" customWidth="1"/>
  </cols>
  <sheetData>
    <row r="1" ht="15.75" thickBot="1"/>
    <row r="2" spans="1:3" ht="15" customHeight="1" thickBot="1">
      <c r="A2" s="439" t="s">
        <v>32</v>
      </c>
      <c r="B2" s="440"/>
      <c r="C2" s="429" t="s">
        <v>479</v>
      </c>
    </row>
    <row r="3" spans="1:3" ht="15" customHeight="1">
      <c r="A3" s="441"/>
      <c r="B3" s="442"/>
      <c r="C3" s="443">
        <v>2020</v>
      </c>
    </row>
    <row r="4" spans="1:3" ht="32.25" customHeight="1" thickBot="1">
      <c r="A4" s="441"/>
      <c r="B4" s="442"/>
      <c r="C4" s="444"/>
    </row>
    <row r="5" spans="1:3" ht="15.75">
      <c r="A5" s="260">
        <v>1</v>
      </c>
      <c r="B5" s="245" t="s">
        <v>33</v>
      </c>
      <c r="C5" s="359">
        <f>'BP'!G104</f>
        <v>6000747</v>
      </c>
    </row>
    <row r="6" spans="1:3" ht="15.75">
      <c r="A6" s="260">
        <f aca="true" t="shared" si="0" ref="A6:A15">A5+1</f>
        <v>2</v>
      </c>
      <c r="B6" s="245" t="s">
        <v>34</v>
      </c>
      <c r="C6" s="246">
        <f>SUM(C8:C19)</f>
        <v>5935962.1</v>
      </c>
    </row>
    <row r="7" spans="1:3" ht="15.75">
      <c r="A7" s="261">
        <f t="shared" si="0"/>
        <v>3</v>
      </c>
      <c r="B7" s="247" t="s">
        <v>35</v>
      </c>
      <c r="C7" s="356"/>
    </row>
    <row r="8" spans="1:5" ht="15.75">
      <c r="A8" s="261">
        <f t="shared" si="0"/>
        <v>4</v>
      </c>
      <c r="B8" s="250" t="s">
        <v>36</v>
      </c>
      <c r="C8" s="248">
        <f>'1_Pôdohospodárstvo BV+ KV'!F7</f>
        <v>100</v>
      </c>
      <c r="E8" s="7"/>
    </row>
    <row r="9" spans="1:5" ht="15.75">
      <c r="A9" s="261">
        <f t="shared" si="0"/>
        <v>5</v>
      </c>
      <c r="B9" s="251" t="s">
        <v>37</v>
      </c>
      <c r="C9" s="248">
        <f>'2_Životné prostr BV+KV_'!F7</f>
        <v>476221</v>
      </c>
      <c r="D9" s="82"/>
      <c r="E9" s="7"/>
    </row>
    <row r="10" spans="1:5" ht="15.75">
      <c r="A10" s="261">
        <f t="shared" si="0"/>
        <v>6</v>
      </c>
      <c r="B10" s="251" t="s">
        <v>38</v>
      </c>
      <c r="C10" s="248">
        <f>'3_Výstavba BV+KV'!F7</f>
        <v>129141</v>
      </c>
      <c r="D10" s="82"/>
      <c r="E10" s="7"/>
    </row>
    <row r="11" spans="1:5" ht="15.75">
      <c r="A11" s="261">
        <f t="shared" si="0"/>
        <v>7</v>
      </c>
      <c r="B11" s="251" t="s">
        <v>39</v>
      </c>
      <c r="C11" s="248">
        <f>'4_Infraštruktúra BV+KV'!F7</f>
        <v>84500</v>
      </c>
      <c r="E11" s="7"/>
    </row>
    <row r="12" spans="1:5" ht="15.75">
      <c r="A12" s="261">
        <f t="shared" si="0"/>
        <v>8</v>
      </c>
      <c r="B12" s="251" t="s">
        <v>40</v>
      </c>
      <c r="C12" s="248">
        <f>'5_hospodárstvo BV+KV'!F8</f>
        <v>426203.5</v>
      </c>
      <c r="E12" s="7"/>
    </row>
    <row r="13" spans="1:5" ht="15.75">
      <c r="A13" s="261">
        <f t="shared" si="0"/>
        <v>9</v>
      </c>
      <c r="B13" s="251" t="s">
        <v>41</v>
      </c>
      <c r="C13" s="248">
        <f>'6_ekonomika BV'!F7</f>
        <v>99000</v>
      </c>
      <c r="E13" s="7"/>
    </row>
    <row r="14" spans="1:5" ht="15.75">
      <c r="A14" s="261">
        <f t="shared" si="0"/>
        <v>10</v>
      </c>
      <c r="B14" s="251" t="s">
        <v>42</v>
      </c>
      <c r="C14" s="248">
        <f>'7_Organizačné BV'!F7</f>
        <v>260170</v>
      </c>
      <c r="E14" s="7"/>
    </row>
    <row r="15" spans="1:8" ht="15.75">
      <c r="A15" s="261">
        <f t="shared" si="0"/>
        <v>11</v>
      </c>
      <c r="B15" s="251" t="s">
        <v>43</v>
      </c>
      <c r="C15" s="252">
        <f>'8_Vzdelávanie BV'!F7</f>
        <v>3172276</v>
      </c>
      <c r="E15" s="7"/>
      <c r="H15" s="218"/>
    </row>
    <row r="16" spans="1:5" ht="15.75">
      <c r="A16" s="261">
        <f>A14+1</f>
        <v>11</v>
      </c>
      <c r="B16" s="251" t="s">
        <v>44</v>
      </c>
      <c r="C16" s="248">
        <f>'9_kultúra BV'!F7</f>
        <v>128640</v>
      </c>
      <c r="E16" s="7"/>
    </row>
    <row r="17" spans="1:6" ht="15.75">
      <c r="A17" s="261">
        <f>A15+1</f>
        <v>12</v>
      </c>
      <c r="B17" s="251" t="s">
        <v>45</v>
      </c>
      <c r="C17" s="248">
        <f>'10_Vnútro BV'!F7</f>
        <v>1004210.6</v>
      </c>
      <c r="E17" s="8"/>
      <c r="F17" s="7"/>
    </row>
    <row r="18" spans="1:6" ht="15.75">
      <c r="A18" s="261">
        <f aca="true" t="shared" si="1" ref="A18:A41">A17+1</f>
        <v>13</v>
      </c>
      <c r="B18" s="251" t="s">
        <v>46</v>
      </c>
      <c r="C18" s="248">
        <f>'11_Soc_veci BV'!F7</f>
        <v>100500</v>
      </c>
      <c r="E18" s="8"/>
      <c r="F18" s="7"/>
    </row>
    <row r="19" spans="1:6" ht="15.75">
      <c r="A19" s="261">
        <f t="shared" si="1"/>
        <v>14</v>
      </c>
      <c r="B19" s="251" t="s">
        <v>47</v>
      </c>
      <c r="C19" s="248">
        <f>'12_Služby a obchod BV'!F7</f>
        <v>55000</v>
      </c>
      <c r="E19" s="8"/>
      <c r="F19" s="7"/>
    </row>
    <row r="20" spans="1:7" ht="15.75">
      <c r="A20" s="262">
        <f t="shared" si="1"/>
        <v>15</v>
      </c>
      <c r="B20" s="437" t="s">
        <v>48</v>
      </c>
      <c r="C20" s="246">
        <f>C5-C6</f>
        <v>64784.90000000037</v>
      </c>
      <c r="D20" s="438"/>
      <c r="E20" s="438"/>
      <c r="F20" s="438"/>
      <c r="G20" s="438"/>
    </row>
    <row r="21" spans="1:3" ht="12.75" customHeight="1" hidden="1">
      <c r="A21" s="262">
        <f t="shared" si="1"/>
        <v>16</v>
      </c>
      <c r="B21" s="437"/>
      <c r="C21" s="249"/>
    </row>
    <row r="22" spans="1:3" ht="15.75">
      <c r="A22" s="263">
        <f t="shared" si="1"/>
        <v>17</v>
      </c>
      <c r="B22" s="253" t="s">
        <v>49</v>
      </c>
      <c r="C22" s="254">
        <f>KP!F4</f>
        <v>2838955.55</v>
      </c>
    </row>
    <row r="23" spans="1:3" ht="15.75">
      <c r="A23" s="263">
        <f t="shared" si="1"/>
        <v>18</v>
      </c>
      <c r="B23" s="253" t="s">
        <v>50</v>
      </c>
      <c r="C23" s="254">
        <f>SUM(C25:C36)</f>
        <v>3791790.45</v>
      </c>
    </row>
    <row r="24" spans="1:3" ht="12.75" customHeight="1">
      <c r="A24" s="261">
        <f t="shared" si="1"/>
        <v>19</v>
      </c>
      <c r="B24" s="247" t="s">
        <v>35</v>
      </c>
      <c r="C24" s="249"/>
    </row>
    <row r="25" spans="1:3" ht="15.75">
      <c r="A25" s="261">
        <f t="shared" si="1"/>
        <v>20</v>
      </c>
      <c r="B25" s="250" t="s">
        <v>36</v>
      </c>
      <c r="C25" s="248">
        <f>'1_Pôdohospodárstvo BV+ KV'!F24</f>
        <v>0</v>
      </c>
    </row>
    <row r="26" spans="1:3" ht="15.75">
      <c r="A26" s="261">
        <f t="shared" si="1"/>
        <v>21</v>
      </c>
      <c r="B26" s="251" t="s">
        <v>37</v>
      </c>
      <c r="C26" s="252">
        <f>'2_Životné prostr BV+KV_'!F63</f>
        <v>1690167.56</v>
      </c>
    </row>
    <row r="27" spans="1:3" ht="15.75">
      <c r="A27" s="261">
        <f t="shared" si="1"/>
        <v>22</v>
      </c>
      <c r="B27" s="251" t="s">
        <v>38</v>
      </c>
      <c r="C27" s="252">
        <f>'3_Výstavba BV+KV'!F35</f>
        <v>111337.95</v>
      </c>
    </row>
    <row r="28" spans="1:3" ht="15.75">
      <c r="A28" s="261">
        <f t="shared" si="1"/>
        <v>23</v>
      </c>
      <c r="B28" s="251" t="s">
        <v>39</v>
      </c>
      <c r="C28" s="252">
        <f>'4_Infraštruktúra BV+KV'!F23</f>
        <v>1252981.77</v>
      </c>
    </row>
    <row r="29" spans="1:3" ht="15.75">
      <c r="A29" s="261">
        <f t="shared" si="1"/>
        <v>24</v>
      </c>
      <c r="B29" s="251" t="s">
        <v>40</v>
      </c>
      <c r="C29" s="248">
        <f>'5_hospodárstvo BV+KV'!F48</f>
        <v>90000</v>
      </c>
    </row>
    <row r="30" spans="1:3" ht="15.75">
      <c r="A30" s="261">
        <f t="shared" si="1"/>
        <v>25</v>
      </c>
      <c r="B30" s="251" t="s">
        <v>41</v>
      </c>
      <c r="C30" s="248">
        <v>0</v>
      </c>
    </row>
    <row r="31" spans="1:3" ht="15.75">
      <c r="A31" s="261">
        <f t="shared" si="1"/>
        <v>26</v>
      </c>
      <c r="B31" s="251" t="s">
        <v>42</v>
      </c>
      <c r="C31" s="248">
        <v>0</v>
      </c>
    </row>
    <row r="32" spans="1:3" ht="15.75">
      <c r="A32" s="261">
        <f t="shared" si="1"/>
        <v>27</v>
      </c>
      <c r="B32" s="251" t="s">
        <v>43</v>
      </c>
      <c r="C32" s="248">
        <f>'8_Vzdelávanie BV'!F96</f>
        <v>647303.1699999999</v>
      </c>
    </row>
    <row r="33" spans="1:3" ht="15.75">
      <c r="A33" s="261">
        <f t="shared" si="1"/>
        <v>28</v>
      </c>
      <c r="B33" s="251" t="s">
        <v>44</v>
      </c>
      <c r="C33" s="248">
        <v>0</v>
      </c>
    </row>
    <row r="34" spans="1:3" ht="15.75">
      <c r="A34" s="261">
        <f t="shared" si="1"/>
        <v>29</v>
      </c>
      <c r="B34" s="251" t="s">
        <v>45</v>
      </c>
      <c r="C34" s="248">
        <f>'10_Vnútro BV'!F73</f>
        <v>0</v>
      </c>
    </row>
    <row r="35" spans="1:3" ht="15.75">
      <c r="A35" s="261">
        <f t="shared" si="1"/>
        <v>30</v>
      </c>
      <c r="B35" s="251" t="s">
        <v>46</v>
      </c>
      <c r="C35" s="252">
        <f>0</f>
        <v>0</v>
      </c>
    </row>
    <row r="36" spans="1:3" ht="15.75">
      <c r="A36" s="261">
        <f t="shared" si="1"/>
        <v>31</v>
      </c>
      <c r="B36" s="251" t="s">
        <v>47</v>
      </c>
      <c r="C36" s="252">
        <v>0</v>
      </c>
    </row>
    <row r="37" spans="1:3" ht="15.75">
      <c r="A37" s="263">
        <f t="shared" si="1"/>
        <v>32</v>
      </c>
      <c r="B37" s="256" t="s">
        <v>51</v>
      </c>
      <c r="C37" s="254">
        <f>C22-C23</f>
        <v>-952834.9000000004</v>
      </c>
    </row>
    <row r="38" spans="1:3" ht="15.75" customHeight="1" hidden="1">
      <c r="A38" s="262">
        <f t="shared" si="1"/>
        <v>33</v>
      </c>
      <c r="B38" s="256"/>
      <c r="C38" s="249"/>
    </row>
    <row r="39" spans="1:3" ht="15.75">
      <c r="A39" s="261">
        <f t="shared" si="1"/>
        <v>34</v>
      </c>
      <c r="B39" s="257" t="s">
        <v>52</v>
      </c>
      <c r="C39" s="255">
        <f>C5+C22</f>
        <v>8839702.55</v>
      </c>
    </row>
    <row r="40" spans="1:3" ht="15.75">
      <c r="A40" s="261">
        <f t="shared" si="1"/>
        <v>35</v>
      </c>
      <c r="B40" s="257" t="s">
        <v>53</v>
      </c>
      <c r="C40" s="255">
        <f>C6+C23</f>
        <v>9727752.55</v>
      </c>
    </row>
    <row r="41" spans="1:3" ht="16.5" thickBot="1">
      <c r="A41" s="264">
        <f t="shared" si="1"/>
        <v>36</v>
      </c>
      <c r="B41" s="265" t="s">
        <v>54</v>
      </c>
      <c r="C41" s="266">
        <f>C39-C40</f>
        <v>-888050</v>
      </c>
    </row>
    <row r="42" spans="1:3" ht="15.75">
      <c r="A42" s="9"/>
      <c r="B42" s="10"/>
      <c r="C42" s="357"/>
    </row>
    <row r="43" spans="1:3" ht="15.75">
      <c r="A43" s="9"/>
      <c r="B43" s="10"/>
      <c r="C43" s="357"/>
    </row>
    <row r="44" spans="1:3" ht="15.75">
      <c r="A44" s="9"/>
      <c r="B44" s="10"/>
      <c r="C44" s="357"/>
    </row>
    <row r="45" spans="1:3" ht="15.75">
      <c r="A45" s="9"/>
      <c r="B45" s="10"/>
      <c r="C45" s="357"/>
    </row>
    <row r="46" spans="1:3" ht="15.75">
      <c r="A46" s="11"/>
      <c r="B46" s="11"/>
      <c r="C46" s="358"/>
    </row>
    <row r="47" spans="1:3" ht="15.75">
      <c r="A47" s="11"/>
      <c r="B47" s="11"/>
      <c r="C47" s="358"/>
    </row>
    <row r="48" spans="1:3" ht="15.75">
      <c r="A48" s="11"/>
      <c r="B48" s="11"/>
      <c r="C48" s="358"/>
    </row>
    <row r="49" spans="1:3" ht="15.75">
      <c r="A49" s="11"/>
      <c r="B49" s="11"/>
      <c r="C49" s="358"/>
    </row>
    <row r="50" spans="1:3" ht="15.75">
      <c r="A50" s="11"/>
      <c r="B50" s="11"/>
      <c r="C50" s="358"/>
    </row>
    <row r="51" spans="1:3" ht="15.75">
      <c r="A51" s="11"/>
      <c r="B51" s="11"/>
      <c r="C51" s="358"/>
    </row>
    <row r="52" spans="1:3" ht="15.75">
      <c r="A52" s="11"/>
      <c r="B52" s="11"/>
      <c r="C52" s="358"/>
    </row>
    <row r="53" spans="1:3" ht="15.75">
      <c r="A53" s="11"/>
      <c r="B53" s="11"/>
      <c r="C53" s="358"/>
    </row>
    <row r="54" spans="1:3" ht="15.75">
      <c r="A54" s="11"/>
      <c r="B54" s="11"/>
      <c r="C54" s="358"/>
    </row>
    <row r="55" spans="1:3" ht="15.75">
      <c r="A55" s="11"/>
      <c r="B55" s="11"/>
      <c r="C55" s="358"/>
    </row>
    <row r="56" spans="1:3" ht="15.75">
      <c r="A56" s="11"/>
      <c r="B56" s="11"/>
      <c r="C56" s="358"/>
    </row>
    <row r="57" spans="1:3" ht="15.75">
      <c r="A57" s="11"/>
      <c r="B57" s="11"/>
      <c r="C57" s="358"/>
    </row>
    <row r="58" spans="1:3" ht="15.75">
      <c r="A58" s="11"/>
      <c r="B58" s="11"/>
      <c r="C58" s="358"/>
    </row>
    <row r="59" spans="1:3" ht="15.75">
      <c r="A59" s="11"/>
      <c r="B59" s="11"/>
      <c r="C59" s="358"/>
    </row>
    <row r="60" spans="1:3" ht="15.75">
      <c r="A60" s="11"/>
      <c r="B60" s="11"/>
      <c r="C60" s="358"/>
    </row>
    <row r="61" spans="1:3" ht="15.75">
      <c r="A61" s="11"/>
      <c r="B61" s="11"/>
      <c r="C61" s="358"/>
    </row>
    <row r="62" spans="1:3" ht="15.75">
      <c r="A62" s="11"/>
      <c r="B62" s="11"/>
      <c r="C62" s="358"/>
    </row>
    <row r="63" spans="1:3" ht="15.75">
      <c r="A63" s="11"/>
      <c r="B63" s="11"/>
      <c r="C63" s="358"/>
    </row>
    <row r="64" spans="1:3" ht="15.75">
      <c r="A64" s="11"/>
      <c r="B64" s="11"/>
      <c r="C64" s="358"/>
    </row>
    <row r="65" spans="1:3" ht="15.75">
      <c r="A65" s="11"/>
      <c r="B65" s="11"/>
      <c r="C65" s="358"/>
    </row>
    <row r="66" spans="1:3" ht="15.75">
      <c r="A66" s="11"/>
      <c r="B66" s="11"/>
      <c r="C66" s="358"/>
    </row>
    <row r="67" spans="1:3" ht="15.75">
      <c r="A67" s="11"/>
      <c r="B67" s="11"/>
      <c r="C67" s="358"/>
    </row>
    <row r="68" spans="1:3" ht="15.75">
      <c r="A68" s="12"/>
      <c r="B68" s="13"/>
      <c r="C68" s="358"/>
    </row>
    <row r="69" spans="1:3" ht="15.75">
      <c r="A69" s="11"/>
      <c r="B69" s="11"/>
      <c r="C69" s="358"/>
    </row>
    <row r="70" spans="1:3" ht="15.75">
      <c r="A70" s="11"/>
      <c r="B70" s="11"/>
      <c r="C70" s="358"/>
    </row>
    <row r="71" spans="1:3" ht="15.75">
      <c r="A71" s="11"/>
      <c r="B71" s="11"/>
      <c r="C71" s="358"/>
    </row>
    <row r="72" spans="1:3" ht="15.75">
      <c r="A72" s="11"/>
      <c r="B72" s="11"/>
      <c r="C72" s="358"/>
    </row>
    <row r="73" spans="1:3" ht="15.75">
      <c r="A73" s="11"/>
      <c r="B73" s="11"/>
      <c r="C73" s="358"/>
    </row>
    <row r="74" spans="1:3" ht="15.75">
      <c r="A74" s="11"/>
      <c r="B74" s="11"/>
      <c r="C74" s="358"/>
    </row>
    <row r="75" spans="1:3" ht="15.75">
      <c r="A75" s="11"/>
      <c r="B75" s="11"/>
      <c r="C75" s="358"/>
    </row>
    <row r="76" spans="1:3" ht="15.75">
      <c r="A76" s="11"/>
      <c r="B76" s="11"/>
      <c r="C76" s="358"/>
    </row>
    <row r="77" spans="1:3" ht="15.75">
      <c r="A77" s="11"/>
      <c r="B77" s="11"/>
      <c r="C77" s="358"/>
    </row>
    <row r="78" spans="1:3" ht="15.75">
      <c r="A78" s="11"/>
      <c r="B78" s="11"/>
      <c r="C78" s="358"/>
    </row>
    <row r="79" spans="1:3" ht="15.75">
      <c r="A79" s="11"/>
      <c r="B79" s="11"/>
      <c r="C79" s="358"/>
    </row>
    <row r="80" spans="1:3" ht="15.75">
      <c r="A80" s="11"/>
      <c r="B80" s="11"/>
      <c r="C80" s="358"/>
    </row>
    <row r="81" spans="1:3" ht="15.75">
      <c r="A81" s="11"/>
      <c r="B81" s="11"/>
      <c r="C81" s="358"/>
    </row>
    <row r="82" spans="1:3" ht="15.75">
      <c r="A82" s="11"/>
      <c r="B82" s="11"/>
      <c r="C82" s="358"/>
    </row>
    <row r="83" spans="1:3" ht="15.75">
      <c r="A83" s="11"/>
      <c r="B83" s="11"/>
      <c r="C83" s="358"/>
    </row>
    <row r="84" spans="1:3" ht="15.75">
      <c r="A84" s="11"/>
      <c r="B84" s="11"/>
      <c r="C84" s="358"/>
    </row>
    <row r="85" spans="1:3" ht="15.75">
      <c r="A85" s="11"/>
      <c r="B85" s="11"/>
      <c r="C85" s="358"/>
    </row>
    <row r="86" spans="1:3" ht="15.75">
      <c r="A86" s="11"/>
      <c r="B86" s="11"/>
      <c r="C86" s="358"/>
    </row>
    <row r="87" spans="1:3" ht="15.75">
      <c r="A87" s="11"/>
      <c r="B87" s="11"/>
      <c r="C87" s="358"/>
    </row>
    <row r="88" spans="1:3" ht="15.75">
      <c r="A88" s="11"/>
      <c r="B88" s="11"/>
      <c r="C88" s="358"/>
    </row>
    <row r="89" spans="1:3" ht="15.75">
      <c r="A89" s="11"/>
      <c r="B89" s="11"/>
      <c r="C89" s="358"/>
    </row>
    <row r="90" spans="1:3" ht="15.75">
      <c r="A90" s="11"/>
      <c r="B90" s="11"/>
      <c r="C90" s="358"/>
    </row>
    <row r="91" spans="1:3" ht="15.75">
      <c r="A91" s="11"/>
      <c r="B91" s="11"/>
      <c r="C91" s="358"/>
    </row>
    <row r="92" spans="1:3" ht="15.75">
      <c r="A92" s="11"/>
      <c r="B92" s="11"/>
      <c r="C92" s="358"/>
    </row>
    <row r="93" spans="1:3" ht="15.75">
      <c r="A93" s="11"/>
      <c r="B93" s="11"/>
      <c r="C93" s="358"/>
    </row>
    <row r="94" spans="1:3" ht="15.75">
      <c r="A94" s="11"/>
      <c r="B94" s="11"/>
      <c r="C94" s="358"/>
    </row>
    <row r="95" spans="1:3" ht="15.75">
      <c r="A95" s="11"/>
      <c r="B95" s="11"/>
      <c r="C95" s="358"/>
    </row>
    <row r="96" spans="1:3" ht="15.75">
      <c r="A96" s="11"/>
      <c r="B96" s="11"/>
      <c r="C96" s="358"/>
    </row>
    <row r="97" spans="1:3" ht="15.75">
      <c r="A97" s="11"/>
      <c r="B97" s="11"/>
      <c r="C97" s="358"/>
    </row>
    <row r="98" spans="1:3" ht="15.75">
      <c r="A98" s="11"/>
      <c r="B98" s="11"/>
      <c r="C98" s="358"/>
    </row>
    <row r="99" spans="1:3" ht="15.75">
      <c r="A99" s="11"/>
      <c r="B99" s="11"/>
      <c r="C99" s="358"/>
    </row>
    <row r="100" spans="1:3" ht="15.75">
      <c r="A100" s="11"/>
      <c r="B100" s="11"/>
      <c r="C100" s="358"/>
    </row>
    <row r="101" spans="1:3" ht="15.75">
      <c r="A101" s="11"/>
      <c r="B101" s="11"/>
      <c r="C101" s="358"/>
    </row>
    <row r="102" spans="1:3" ht="15.75">
      <c r="A102" s="11"/>
      <c r="B102" s="11"/>
      <c r="C102" s="358"/>
    </row>
    <row r="103" spans="1:3" ht="15.75">
      <c r="A103" s="11"/>
      <c r="B103" s="11"/>
      <c r="C103" s="358"/>
    </row>
    <row r="104" spans="1:3" ht="15.75">
      <c r="A104" s="11"/>
      <c r="B104" s="11"/>
      <c r="C104" s="358"/>
    </row>
    <row r="105" spans="1:3" ht="15.75">
      <c r="A105" s="11"/>
      <c r="B105" s="11"/>
      <c r="C105" s="358"/>
    </row>
    <row r="106" spans="1:3" ht="15.75">
      <c r="A106" s="11"/>
      <c r="B106" s="11"/>
      <c r="C106" s="358"/>
    </row>
    <row r="107" spans="1:3" ht="15.75">
      <c r="A107" s="11"/>
      <c r="B107" s="11"/>
      <c r="C107" s="358"/>
    </row>
    <row r="108" spans="1:3" ht="15.75">
      <c r="A108" s="11"/>
      <c r="B108" s="11"/>
      <c r="C108" s="358"/>
    </row>
    <row r="109" spans="1:3" ht="15.75">
      <c r="A109" s="11"/>
      <c r="B109" s="11"/>
      <c r="C109" s="358"/>
    </row>
    <row r="110" spans="1:3" ht="15.75">
      <c r="A110" s="11"/>
      <c r="B110" s="11"/>
      <c r="C110" s="358"/>
    </row>
    <row r="111" spans="1:3" ht="15.75">
      <c r="A111" s="11"/>
      <c r="B111" s="11"/>
      <c r="C111" s="358"/>
    </row>
    <row r="112" spans="1:3" ht="15.75">
      <c r="A112" s="11"/>
      <c r="B112" s="11"/>
      <c r="C112" s="358"/>
    </row>
    <row r="113" spans="1:3" ht="15.75">
      <c r="A113" s="11"/>
      <c r="B113" s="11"/>
      <c r="C113" s="358"/>
    </row>
    <row r="114" spans="1:3" ht="15.75">
      <c r="A114" s="11"/>
      <c r="B114" s="11"/>
      <c r="C114" s="358"/>
    </row>
    <row r="115" spans="1:3" ht="15.75">
      <c r="A115" s="11"/>
      <c r="B115" s="11"/>
      <c r="C115" s="358"/>
    </row>
    <row r="116" spans="1:3" ht="15.75">
      <c r="A116" s="11"/>
      <c r="B116" s="11"/>
      <c r="C116" s="358"/>
    </row>
    <row r="117" spans="1:3" ht="15.75">
      <c r="A117" s="11"/>
      <c r="B117" s="11"/>
      <c r="C117" s="358"/>
    </row>
    <row r="118" spans="1:3" ht="15.75">
      <c r="A118" s="11"/>
      <c r="B118" s="11"/>
      <c r="C118" s="358"/>
    </row>
    <row r="119" spans="1:3" ht="15.75">
      <c r="A119" s="11"/>
      <c r="B119" s="11"/>
      <c r="C119" s="358"/>
    </row>
    <row r="120" spans="1:3" ht="15.75">
      <c r="A120" s="11"/>
      <c r="B120" s="11"/>
      <c r="C120" s="358"/>
    </row>
    <row r="121" spans="1:3" ht="15.75">
      <c r="A121" s="11"/>
      <c r="B121" s="11"/>
      <c r="C121" s="358"/>
    </row>
    <row r="122" spans="1:3" ht="15.75">
      <c r="A122" s="11"/>
      <c r="B122" s="11"/>
      <c r="C122" s="358"/>
    </row>
    <row r="123" spans="1:3" ht="15.75">
      <c r="A123" s="11"/>
      <c r="B123" s="11"/>
      <c r="C123" s="358"/>
    </row>
    <row r="124" spans="1:3" ht="15.75">
      <c r="A124" s="11"/>
      <c r="B124" s="11"/>
      <c r="C124" s="358"/>
    </row>
    <row r="125" spans="1:3" ht="15.75">
      <c r="A125" s="11"/>
      <c r="B125" s="11"/>
      <c r="C125" s="358"/>
    </row>
    <row r="126" spans="1:3" ht="15.75">
      <c r="A126" s="11"/>
      <c r="B126" s="11"/>
      <c r="C126" s="358"/>
    </row>
    <row r="127" spans="1:3" ht="15.75">
      <c r="A127" s="11"/>
      <c r="B127" s="11"/>
      <c r="C127" s="358"/>
    </row>
    <row r="128" spans="1:3" ht="15.75">
      <c r="A128" s="11"/>
      <c r="B128" s="11"/>
      <c r="C128" s="358"/>
    </row>
    <row r="129" spans="1:3" ht="15.75">
      <c r="A129" s="11"/>
      <c r="B129" s="11"/>
      <c r="C129" s="358"/>
    </row>
    <row r="130" spans="1:3" ht="15.75">
      <c r="A130" s="11"/>
      <c r="B130" s="11"/>
      <c r="C130" s="358"/>
    </row>
    <row r="131" spans="1:3" ht="15.75">
      <c r="A131" s="11"/>
      <c r="B131" s="11"/>
      <c r="C131" s="358"/>
    </row>
    <row r="132" spans="1:3" ht="15.75">
      <c r="A132" s="11"/>
      <c r="B132" s="11"/>
      <c r="C132" s="358"/>
    </row>
    <row r="133" spans="1:3" ht="15.75">
      <c r="A133" s="11"/>
      <c r="B133" s="11"/>
      <c r="C133" s="358"/>
    </row>
    <row r="134" spans="1:3" ht="15.75">
      <c r="A134" s="11"/>
      <c r="B134" s="11"/>
      <c r="C134" s="358"/>
    </row>
    <row r="135" spans="1:3" ht="15.75">
      <c r="A135" s="11"/>
      <c r="B135" s="11"/>
      <c r="C135" s="358"/>
    </row>
    <row r="136" spans="1:3" ht="15.75">
      <c r="A136" s="11"/>
      <c r="B136" s="11"/>
      <c r="C136" s="358"/>
    </row>
    <row r="137" spans="1:3" ht="15.75">
      <c r="A137" s="11"/>
      <c r="B137" s="11"/>
      <c r="C137" s="358"/>
    </row>
    <row r="138" spans="1:3" ht="15.75">
      <c r="A138" s="11"/>
      <c r="B138" s="11"/>
      <c r="C138" s="358"/>
    </row>
    <row r="139" spans="1:3" ht="15.75">
      <c r="A139" s="11"/>
      <c r="B139" s="11"/>
      <c r="C139" s="358"/>
    </row>
    <row r="140" spans="1:3" ht="15.75">
      <c r="A140" s="11"/>
      <c r="B140" s="11"/>
      <c r="C140" s="358"/>
    </row>
    <row r="141" spans="1:3" ht="15.75">
      <c r="A141" s="11"/>
      <c r="B141" s="11"/>
      <c r="C141" s="358"/>
    </row>
    <row r="142" spans="1:3" ht="15.75">
      <c r="A142" s="11"/>
      <c r="B142" s="11"/>
      <c r="C142" s="358"/>
    </row>
    <row r="143" spans="1:3" ht="15.75">
      <c r="A143" s="11"/>
      <c r="B143" s="11"/>
      <c r="C143" s="358"/>
    </row>
    <row r="144" spans="1:3" ht="15.75">
      <c r="A144" s="11"/>
      <c r="B144" s="11"/>
      <c r="C144" s="358"/>
    </row>
    <row r="145" spans="1:3" ht="15.75">
      <c r="A145" s="11"/>
      <c r="B145" s="11"/>
      <c r="C145" s="358"/>
    </row>
    <row r="146" spans="1:3" ht="15.75">
      <c r="A146" s="11"/>
      <c r="B146" s="11"/>
      <c r="C146" s="358"/>
    </row>
    <row r="147" spans="1:3" ht="15.75">
      <c r="A147" s="11"/>
      <c r="B147" s="11"/>
      <c r="C147" s="358"/>
    </row>
    <row r="148" spans="1:3" ht="15.75">
      <c r="A148" s="11"/>
      <c r="B148" s="11"/>
      <c r="C148" s="358"/>
    </row>
    <row r="149" spans="1:3" ht="15.75">
      <c r="A149" s="11"/>
      <c r="B149" s="11"/>
      <c r="C149" s="358"/>
    </row>
    <row r="150" spans="1:3" ht="15.75">
      <c r="A150" s="11"/>
      <c r="B150" s="11"/>
      <c r="C150" s="358"/>
    </row>
    <row r="151" spans="1:3" ht="15.75">
      <c r="A151" s="11"/>
      <c r="B151" s="11"/>
      <c r="C151" s="358"/>
    </row>
    <row r="152" spans="1:3" ht="15.75">
      <c r="A152" s="11"/>
      <c r="B152" s="11"/>
      <c r="C152" s="358"/>
    </row>
    <row r="153" spans="1:3" ht="15.75">
      <c r="A153" s="11"/>
      <c r="B153" s="11"/>
      <c r="C153" s="358"/>
    </row>
    <row r="154" spans="1:3" ht="15.75">
      <c r="A154" s="11"/>
      <c r="B154" s="11"/>
      <c r="C154" s="358"/>
    </row>
    <row r="155" spans="1:3" ht="15.75">
      <c r="A155" s="11"/>
      <c r="B155" s="11"/>
      <c r="C155" s="358"/>
    </row>
    <row r="156" spans="1:3" ht="15.75">
      <c r="A156" s="11"/>
      <c r="B156" s="11"/>
      <c r="C156" s="358"/>
    </row>
    <row r="157" spans="1:3" ht="15.75">
      <c r="A157" s="11"/>
      <c r="B157" s="11"/>
      <c r="C157" s="358"/>
    </row>
    <row r="158" spans="1:3" ht="15.75">
      <c r="A158" s="11"/>
      <c r="B158" s="11"/>
      <c r="C158" s="358"/>
    </row>
    <row r="159" spans="1:3" ht="15.75">
      <c r="A159" s="11"/>
      <c r="B159" s="11"/>
      <c r="C159" s="358"/>
    </row>
    <row r="160" spans="1:3" ht="15.75">
      <c r="A160" s="11"/>
      <c r="B160" s="11"/>
      <c r="C160" s="358"/>
    </row>
    <row r="161" spans="1:3" ht="15.75">
      <c r="A161" s="11"/>
      <c r="B161" s="11"/>
      <c r="C161" s="358"/>
    </row>
    <row r="162" spans="1:3" ht="15.75">
      <c r="A162" s="11"/>
      <c r="B162" s="11"/>
      <c r="C162" s="358"/>
    </row>
    <row r="163" spans="1:3" ht="15.75">
      <c r="A163" s="11"/>
      <c r="B163" s="11"/>
      <c r="C163" s="358"/>
    </row>
    <row r="164" spans="1:3" ht="15.75">
      <c r="A164" s="11"/>
      <c r="B164" s="11"/>
      <c r="C164" s="358"/>
    </row>
    <row r="165" spans="1:3" ht="15.75">
      <c r="A165" s="11"/>
      <c r="B165" s="11"/>
      <c r="C165" s="358"/>
    </row>
    <row r="166" spans="1:3" ht="15.75">
      <c r="A166" s="11"/>
      <c r="B166" s="11"/>
      <c r="C166" s="358"/>
    </row>
    <row r="167" spans="1:3" ht="15.75">
      <c r="A167" s="11"/>
      <c r="B167" s="11"/>
      <c r="C167" s="358"/>
    </row>
    <row r="168" spans="1:3" ht="15.75">
      <c r="A168" s="11"/>
      <c r="B168" s="11"/>
      <c r="C168" s="358"/>
    </row>
    <row r="169" spans="1:3" ht="15.75">
      <c r="A169" s="11"/>
      <c r="B169" s="11"/>
      <c r="C169" s="358"/>
    </row>
    <row r="170" spans="1:3" ht="15.75">
      <c r="A170" s="11"/>
      <c r="B170" s="11"/>
      <c r="C170" s="358"/>
    </row>
  </sheetData>
  <sheetProtection selectLockedCells="1" selectUnlockedCells="1"/>
  <mergeCells count="4">
    <mergeCell ref="B20:B21"/>
    <mergeCell ref="D20:G20"/>
    <mergeCell ref="A2:B4"/>
    <mergeCell ref="C3:C4"/>
  </mergeCells>
  <printOptions verticalCentered="1"/>
  <pageMargins left="1.1811023622047245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zoomScale="124" zoomScaleNormal="124" zoomScalePageLayoutView="0" workbookViewId="0" topLeftCell="A1">
      <selection activeCell="A2" sqref="A2:D20"/>
    </sheetView>
  </sheetViews>
  <sheetFormatPr defaultColWidth="11.57421875" defaultRowHeight="12.75"/>
  <cols>
    <col min="1" max="1" width="7.57421875" style="6" customWidth="1"/>
    <col min="2" max="2" width="6.57421875" style="14" customWidth="1"/>
    <col min="3" max="3" width="54.28125" style="6" customWidth="1"/>
    <col min="4" max="4" width="13.421875" style="6" customWidth="1"/>
    <col min="5" max="9" width="11.57421875" style="6" customWidth="1"/>
    <col min="10" max="10" width="5.8515625" style="6" customWidth="1"/>
    <col min="11" max="11" width="0" style="6" hidden="1" customWidth="1"/>
    <col min="12" max="16384" width="11.57421875" style="6" customWidth="1"/>
  </cols>
  <sheetData>
    <row r="1" spans="2:4" ht="15.75">
      <c r="B1" s="15"/>
      <c r="C1" s="16"/>
      <c r="D1" s="354"/>
    </row>
    <row r="2" spans="2:4" ht="15">
      <c r="B2" s="15"/>
      <c r="C2" s="193"/>
      <c r="D2" s="269"/>
    </row>
    <row r="3" spans="2:4" ht="15">
      <c r="B3" s="445" t="s">
        <v>55</v>
      </c>
      <c r="C3" s="448"/>
      <c r="D3" s="430" t="s">
        <v>479</v>
      </c>
    </row>
    <row r="4" spans="2:4" ht="15.75" customHeight="1" thickBot="1">
      <c r="B4" s="446"/>
      <c r="C4" s="449"/>
      <c r="D4" s="445">
        <v>2020</v>
      </c>
    </row>
    <row r="5" spans="2:4" ht="26.25" customHeight="1" thickBot="1">
      <c r="B5" s="446"/>
      <c r="C5" s="449"/>
      <c r="D5" s="640"/>
    </row>
    <row r="6" spans="2:4" ht="27" customHeight="1">
      <c r="B6" s="194"/>
      <c r="C6" s="17" t="s">
        <v>56</v>
      </c>
      <c r="D6" s="641">
        <f>SUM(D7:D13)</f>
        <v>1150000</v>
      </c>
    </row>
    <row r="7" spans="2:4" ht="15">
      <c r="B7" s="195">
        <v>1</v>
      </c>
      <c r="C7" s="18" t="s">
        <v>57</v>
      </c>
      <c r="D7" s="642">
        <v>760000</v>
      </c>
    </row>
    <row r="8" spans="2:4" ht="15">
      <c r="B8" s="195">
        <v>3</v>
      </c>
      <c r="C8" s="18" t="s">
        <v>399</v>
      </c>
      <c r="D8" s="642"/>
    </row>
    <row r="9" spans="2:4" ht="15">
      <c r="B9" s="195">
        <v>4</v>
      </c>
      <c r="C9" s="18" t="s">
        <v>400</v>
      </c>
      <c r="D9" s="642"/>
    </row>
    <row r="10" spans="2:11" ht="15">
      <c r="B10" s="195">
        <v>6</v>
      </c>
      <c r="C10" s="18" t="s">
        <v>457</v>
      </c>
      <c r="D10" s="642"/>
      <c r="E10" s="447"/>
      <c r="F10" s="447"/>
      <c r="G10" s="447"/>
      <c r="H10" s="447"/>
      <c r="I10" s="447"/>
      <c r="J10" s="447"/>
      <c r="K10" s="447"/>
    </row>
    <row r="11" spans="2:11" ht="15">
      <c r="B11" s="195">
        <v>7</v>
      </c>
      <c r="C11" s="18" t="s">
        <v>402</v>
      </c>
      <c r="D11" s="642"/>
      <c r="E11" s="447"/>
      <c r="F11" s="447"/>
      <c r="G11" s="447"/>
      <c r="H11" s="447"/>
      <c r="I11" s="447"/>
      <c r="J11" s="447"/>
      <c r="K11" s="447"/>
    </row>
    <row r="12" spans="2:11" ht="15">
      <c r="B12" s="195">
        <v>8</v>
      </c>
      <c r="C12" s="18" t="s">
        <v>448</v>
      </c>
      <c r="D12" s="642"/>
      <c r="E12" s="447"/>
      <c r="F12" s="447"/>
      <c r="G12" s="447"/>
      <c r="H12" s="447"/>
      <c r="I12" s="447"/>
      <c r="J12" s="447"/>
      <c r="K12" s="447"/>
    </row>
    <row r="13" spans="2:11" ht="15">
      <c r="B13" s="195">
        <v>9</v>
      </c>
      <c r="C13" s="5" t="s">
        <v>58</v>
      </c>
      <c r="D13" s="642">
        <v>390000</v>
      </c>
      <c r="E13" s="447"/>
      <c r="F13" s="447"/>
      <c r="G13" s="447"/>
      <c r="H13" s="447"/>
      <c r="I13" s="447"/>
      <c r="J13" s="447"/>
      <c r="K13" s="447"/>
    </row>
    <row r="14" spans="2:11" ht="27.75" customHeight="1">
      <c r="B14" s="196"/>
      <c r="C14" s="4" t="s">
        <v>59</v>
      </c>
      <c r="D14" s="368">
        <f>SUM(D15:D18)</f>
        <v>261950</v>
      </c>
      <c r="E14" s="447"/>
      <c r="F14" s="447"/>
      <c r="G14" s="447"/>
      <c r="H14" s="447"/>
      <c r="I14" s="447"/>
      <c r="J14" s="447"/>
      <c r="K14" s="447"/>
    </row>
    <row r="15" spans="2:4" ht="15">
      <c r="B15" s="195">
        <v>1</v>
      </c>
      <c r="C15" s="18" t="s">
        <v>60</v>
      </c>
      <c r="D15" s="642">
        <v>10000</v>
      </c>
    </row>
    <row r="16" spans="2:4" ht="15">
      <c r="B16" s="195">
        <v>2</v>
      </c>
      <c r="C16" s="18" t="s">
        <v>401</v>
      </c>
      <c r="D16" s="642"/>
    </row>
    <row r="17" spans="2:4" ht="15">
      <c r="B17" s="195">
        <v>3</v>
      </c>
      <c r="C17" s="18" t="s">
        <v>61</v>
      </c>
      <c r="D17" s="642">
        <v>58000</v>
      </c>
    </row>
    <row r="18" spans="2:4" ht="15">
      <c r="B18" s="197">
        <v>4</v>
      </c>
      <c r="C18" s="93" t="s">
        <v>373</v>
      </c>
      <c r="D18" s="643">
        <v>193950</v>
      </c>
    </row>
    <row r="19" spans="2:11" ht="26.25" customHeight="1">
      <c r="B19" s="198"/>
      <c r="C19" s="199" t="s">
        <v>62</v>
      </c>
      <c r="D19" s="644">
        <f>SUM(D6-D14)</f>
        <v>888050</v>
      </c>
      <c r="E19" s="447"/>
      <c r="F19" s="447"/>
      <c r="G19" s="447"/>
      <c r="H19" s="447"/>
      <c r="I19" s="447"/>
      <c r="J19" s="447"/>
      <c r="K19" s="447"/>
    </row>
    <row r="20" spans="2:11" ht="15">
      <c r="B20" s="15"/>
      <c r="C20" s="19"/>
      <c r="D20" s="355"/>
      <c r="E20" s="447"/>
      <c r="F20" s="447"/>
      <c r="G20" s="447"/>
      <c r="H20" s="447"/>
      <c r="I20" s="447"/>
      <c r="J20" s="447"/>
      <c r="K20" s="447"/>
    </row>
    <row r="21" spans="2:11" ht="15.75">
      <c r="B21" s="20"/>
      <c r="C21" s="15"/>
      <c r="D21" s="355"/>
      <c r="E21" s="447"/>
      <c r="F21" s="447"/>
      <c r="G21" s="447"/>
      <c r="H21" s="447"/>
      <c r="I21" s="447"/>
      <c r="J21" s="447"/>
      <c r="K21" s="447"/>
    </row>
    <row r="22" spans="2:4" ht="15.75">
      <c r="B22" s="20"/>
      <c r="C22" s="15"/>
      <c r="D22" s="355"/>
    </row>
    <row r="23" spans="2:4" ht="15.75">
      <c r="B23" s="20"/>
      <c r="C23" s="15"/>
      <c r="D23" s="355"/>
    </row>
    <row r="24" spans="2:4" ht="15.75">
      <c r="B24" s="20"/>
      <c r="C24" s="15"/>
      <c r="D24" s="355"/>
    </row>
  </sheetData>
  <sheetProtection selectLockedCells="1" selectUnlockedCells="1"/>
  <mergeCells count="4">
    <mergeCell ref="D4:D5"/>
    <mergeCell ref="E10:K14"/>
    <mergeCell ref="E19:K21"/>
    <mergeCell ref="B3:C5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="110" zoomScaleNormal="110" zoomScalePageLayoutView="0" workbookViewId="0" topLeftCell="A68">
      <selection activeCell="A1" sqref="A1:F105"/>
    </sheetView>
  </sheetViews>
  <sheetFormatPr defaultColWidth="11.57421875" defaultRowHeight="12.75"/>
  <cols>
    <col min="1" max="3" width="5.7109375" style="0" customWidth="1"/>
    <col min="4" max="4" width="5.7109375" style="21" customWidth="1"/>
    <col min="5" max="5" width="38.8515625" style="0" customWidth="1"/>
    <col min="6" max="6" width="10.7109375" style="23" customWidth="1"/>
  </cols>
  <sheetData>
    <row r="1" spans="1:6" ht="22.5" customHeight="1">
      <c r="A1" s="454" t="s">
        <v>63</v>
      </c>
      <c r="B1" s="454"/>
      <c r="C1" s="454"/>
      <c r="D1" s="454"/>
      <c r="E1" s="454"/>
      <c r="F1" s="454"/>
    </row>
    <row r="2" spans="1:6" ht="13.5" thickBot="1">
      <c r="A2" s="24"/>
      <c r="B2" s="24"/>
      <c r="C2" s="24"/>
      <c r="D2" s="25"/>
      <c r="E2" s="24"/>
      <c r="F2" s="26"/>
    </row>
    <row r="3" spans="1:6" ht="12.75" customHeight="1">
      <c r="A3" s="455" t="s">
        <v>64</v>
      </c>
      <c r="B3" s="450" t="s">
        <v>65</v>
      </c>
      <c r="C3" s="458"/>
      <c r="D3" s="462" t="s">
        <v>66</v>
      </c>
      <c r="E3" s="463"/>
      <c r="F3" s="635" t="s">
        <v>479</v>
      </c>
    </row>
    <row r="4" spans="1:6" ht="13.5" thickBot="1">
      <c r="A4" s="456"/>
      <c r="B4" s="451"/>
      <c r="C4" s="459"/>
      <c r="D4" s="464"/>
      <c r="E4" s="465"/>
      <c r="F4" s="636"/>
    </row>
    <row r="5" spans="1:6" ht="12.75" customHeight="1">
      <c r="A5" s="456"/>
      <c r="B5" s="451"/>
      <c r="C5" s="459"/>
      <c r="D5" s="464"/>
      <c r="E5" s="466"/>
      <c r="F5" s="450">
        <v>2020</v>
      </c>
    </row>
    <row r="6" spans="1:6" ht="34.5" customHeight="1" thickBot="1">
      <c r="A6" s="457"/>
      <c r="B6" s="460"/>
      <c r="C6" s="461"/>
      <c r="D6" s="467"/>
      <c r="E6" s="468"/>
      <c r="F6" s="451"/>
    </row>
    <row r="7" spans="1:6" ht="26.25" customHeight="1" thickBot="1">
      <c r="A7" s="160"/>
      <c r="B7" s="475" t="s">
        <v>67</v>
      </c>
      <c r="C7" s="476"/>
      <c r="D7" s="476"/>
      <c r="E7" s="477"/>
      <c r="F7" s="144">
        <f>F8+F29</f>
        <v>55000</v>
      </c>
    </row>
    <row r="8" spans="1:6" ht="12.75">
      <c r="A8" s="161">
        <v>1</v>
      </c>
      <c r="B8" s="50" t="s">
        <v>68</v>
      </c>
      <c r="C8" s="452" t="s">
        <v>69</v>
      </c>
      <c r="D8" s="453"/>
      <c r="E8" s="453"/>
      <c r="F8" s="351">
        <f>SUM(F9)</f>
        <v>0</v>
      </c>
    </row>
    <row r="9" spans="1:6" ht="12.75">
      <c r="A9" s="133">
        <v>2</v>
      </c>
      <c r="B9" s="83"/>
      <c r="C9" s="107" t="s">
        <v>70</v>
      </c>
      <c r="D9" s="469" t="s">
        <v>71</v>
      </c>
      <c r="E9" s="470"/>
      <c r="F9" s="287">
        <f>F13+F17+F20+F23+F28</f>
        <v>0</v>
      </c>
    </row>
    <row r="10" spans="1:6" ht="12.75">
      <c r="A10" s="133">
        <v>3</v>
      </c>
      <c r="B10" s="83" t="s">
        <v>344</v>
      </c>
      <c r="C10" s="83"/>
      <c r="D10" s="156">
        <v>610</v>
      </c>
      <c r="E10" s="283" t="s">
        <v>365</v>
      </c>
      <c r="F10" s="288"/>
    </row>
    <row r="11" spans="1:6" ht="12.75">
      <c r="A11" s="133">
        <v>4</v>
      </c>
      <c r="B11" s="83" t="s">
        <v>344</v>
      </c>
      <c r="C11" s="83"/>
      <c r="D11" s="156">
        <v>620</v>
      </c>
      <c r="E11" s="283" t="s">
        <v>72</v>
      </c>
      <c r="F11" s="288"/>
    </row>
    <row r="12" spans="1:6" ht="12.75">
      <c r="A12" s="133">
        <v>5</v>
      </c>
      <c r="B12" s="83" t="s">
        <v>344</v>
      </c>
      <c r="C12" s="83"/>
      <c r="D12" s="156">
        <v>630</v>
      </c>
      <c r="E12" s="283" t="s">
        <v>393</v>
      </c>
      <c r="F12" s="288"/>
    </row>
    <row r="13" spans="1:6" ht="12.75">
      <c r="A13" s="133">
        <v>6</v>
      </c>
      <c r="B13" s="83"/>
      <c r="C13" s="158"/>
      <c r="D13" s="159"/>
      <c r="E13" s="350"/>
      <c r="F13" s="352">
        <f>SUM(F10:F12)</f>
        <v>0</v>
      </c>
    </row>
    <row r="14" spans="1:6" ht="12.75">
      <c r="A14" s="133">
        <v>7</v>
      </c>
      <c r="B14" s="83" t="s">
        <v>345</v>
      </c>
      <c r="C14" s="83"/>
      <c r="D14" s="156">
        <v>610</v>
      </c>
      <c r="E14" s="283" t="s">
        <v>365</v>
      </c>
      <c r="F14" s="288"/>
    </row>
    <row r="15" spans="1:6" ht="12.75">
      <c r="A15" s="133">
        <v>8</v>
      </c>
      <c r="B15" s="83" t="s">
        <v>345</v>
      </c>
      <c r="C15" s="83"/>
      <c r="D15" s="156">
        <v>620</v>
      </c>
      <c r="E15" s="283" t="s">
        <v>72</v>
      </c>
      <c r="F15" s="288"/>
    </row>
    <row r="16" spans="1:6" ht="12.75">
      <c r="A16" s="133">
        <v>9</v>
      </c>
      <c r="B16" s="83" t="s">
        <v>345</v>
      </c>
      <c r="C16" s="83"/>
      <c r="D16" s="156">
        <v>630</v>
      </c>
      <c r="E16" s="283" t="s">
        <v>393</v>
      </c>
      <c r="F16" s="288"/>
    </row>
    <row r="17" spans="1:6" ht="12.75">
      <c r="A17" s="133">
        <v>10</v>
      </c>
      <c r="B17" s="83"/>
      <c r="C17" s="158"/>
      <c r="D17" s="159"/>
      <c r="E17" s="350"/>
      <c r="F17" s="352">
        <f>SUM(F14:F16)</f>
        <v>0</v>
      </c>
    </row>
    <row r="18" spans="1:6" ht="12.75">
      <c r="A18" s="133">
        <v>11</v>
      </c>
      <c r="B18" s="83" t="s">
        <v>455</v>
      </c>
      <c r="C18" s="83"/>
      <c r="D18" s="156">
        <v>610</v>
      </c>
      <c r="E18" s="283" t="s">
        <v>365</v>
      </c>
      <c r="F18" s="288"/>
    </row>
    <row r="19" spans="1:6" ht="12.75">
      <c r="A19" s="133">
        <v>12</v>
      </c>
      <c r="B19" s="83" t="s">
        <v>455</v>
      </c>
      <c r="C19" s="83"/>
      <c r="D19" s="156">
        <v>620</v>
      </c>
      <c r="E19" s="283" t="s">
        <v>72</v>
      </c>
      <c r="F19" s="288"/>
    </row>
    <row r="20" spans="1:6" ht="12.75">
      <c r="A20" s="133">
        <v>13</v>
      </c>
      <c r="B20" s="83"/>
      <c r="C20" s="158"/>
      <c r="D20" s="159"/>
      <c r="E20" s="350"/>
      <c r="F20" s="352">
        <f>SUM(F18:F19)</f>
        <v>0</v>
      </c>
    </row>
    <row r="21" spans="1:6" ht="12.75">
      <c r="A21" s="133">
        <v>14</v>
      </c>
      <c r="B21" s="83" t="s">
        <v>456</v>
      </c>
      <c r="C21" s="83"/>
      <c r="D21" s="156">
        <v>610</v>
      </c>
      <c r="E21" s="283" t="s">
        <v>365</v>
      </c>
      <c r="F21" s="288"/>
    </row>
    <row r="22" spans="1:6" ht="12.75">
      <c r="A22" s="133">
        <v>15</v>
      </c>
      <c r="B22" s="83" t="s">
        <v>456</v>
      </c>
      <c r="C22" s="83"/>
      <c r="D22" s="156">
        <v>620</v>
      </c>
      <c r="E22" s="283" t="s">
        <v>72</v>
      </c>
      <c r="F22" s="288"/>
    </row>
    <row r="23" spans="1:6" ht="12.75">
      <c r="A23" s="133">
        <v>16</v>
      </c>
      <c r="B23" s="83"/>
      <c r="C23" s="158"/>
      <c r="D23" s="159"/>
      <c r="E23" s="350"/>
      <c r="F23" s="352">
        <f>SUM(F21:F22)</f>
        <v>0</v>
      </c>
    </row>
    <row r="24" spans="1:6" ht="12.75">
      <c r="A24" s="133">
        <v>17</v>
      </c>
      <c r="B24" s="110">
        <v>41</v>
      </c>
      <c r="C24" s="83"/>
      <c r="D24" s="156">
        <v>610</v>
      </c>
      <c r="E24" s="283" t="s">
        <v>365</v>
      </c>
      <c r="F24" s="288"/>
    </row>
    <row r="25" spans="1:6" ht="12.75">
      <c r="A25" s="133">
        <v>18</v>
      </c>
      <c r="B25" s="110">
        <v>41</v>
      </c>
      <c r="C25" s="83"/>
      <c r="D25" s="156">
        <v>620</v>
      </c>
      <c r="E25" s="283" t="s">
        <v>72</v>
      </c>
      <c r="F25" s="288"/>
    </row>
    <row r="26" spans="1:8" ht="12.75">
      <c r="A26" s="133">
        <v>19</v>
      </c>
      <c r="B26" s="110">
        <v>41</v>
      </c>
      <c r="C26" s="83"/>
      <c r="D26" s="156">
        <v>630</v>
      </c>
      <c r="E26" s="283" t="s">
        <v>393</v>
      </c>
      <c r="F26" s="288"/>
      <c r="H26" s="22"/>
    </row>
    <row r="27" spans="1:6" ht="12.75">
      <c r="A27" s="133">
        <v>20</v>
      </c>
      <c r="B27" s="110">
        <v>41</v>
      </c>
      <c r="C27" s="83"/>
      <c r="D27" s="156">
        <v>640</v>
      </c>
      <c r="E27" s="283" t="s">
        <v>408</v>
      </c>
      <c r="F27" s="288"/>
    </row>
    <row r="28" spans="1:6" ht="12.75">
      <c r="A28" s="133">
        <v>21</v>
      </c>
      <c r="B28" s="83"/>
      <c r="C28" s="158"/>
      <c r="D28" s="159"/>
      <c r="E28" s="350"/>
      <c r="F28" s="352">
        <f>SUM(F24:F27)</f>
        <v>0</v>
      </c>
    </row>
    <row r="29" spans="1:6" ht="12.75">
      <c r="A29" s="133">
        <v>22</v>
      </c>
      <c r="B29" s="105" t="s">
        <v>75</v>
      </c>
      <c r="C29" s="471" t="s">
        <v>76</v>
      </c>
      <c r="D29" s="472"/>
      <c r="E29" s="472"/>
      <c r="F29" s="286">
        <f>F30</f>
        <v>55000</v>
      </c>
    </row>
    <row r="30" spans="1:6" ht="12.75" customHeight="1">
      <c r="A30" s="133">
        <v>23</v>
      </c>
      <c r="B30" s="83"/>
      <c r="C30" s="107" t="s">
        <v>77</v>
      </c>
      <c r="D30" s="469" t="s">
        <v>78</v>
      </c>
      <c r="E30" s="470"/>
      <c r="F30" s="287">
        <f>F31+F33</f>
        <v>55000</v>
      </c>
    </row>
    <row r="31" spans="1:6" ht="12.75">
      <c r="A31" s="133">
        <v>24</v>
      </c>
      <c r="B31" s="83"/>
      <c r="C31" s="83"/>
      <c r="D31" s="473" t="s">
        <v>79</v>
      </c>
      <c r="E31" s="474"/>
      <c r="F31" s="290">
        <f>SUM(F32:F32)</f>
        <v>17000</v>
      </c>
    </row>
    <row r="32" spans="1:7" s="35" customFormat="1" ht="12.75">
      <c r="A32" s="133">
        <v>25</v>
      </c>
      <c r="B32" s="111">
        <v>41</v>
      </c>
      <c r="C32" s="99"/>
      <c r="D32" s="140">
        <v>630</v>
      </c>
      <c r="E32" s="282" t="s">
        <v>393</v>
      </c>
      <c r="F32" s="289">
        <v>17000</v>
      </c>
      <c r="G32" s="151"/>
    </row>
    <row r="33" spans="1:6" ht="12.75">
      <c r="A33" s="133">
        <v>26</v>
      </c>
      <c r="B33" s="83"/>
      <c r="C33" s="83"/>
      <c r="D33" s="473" t="s">
        <v>379</v>
      </c>
      <c r="E33" s="474"/>
      <c r="F33" s="290">
        <f>SUM(F34:F34)</f>
        <v>38000</v>
      </c>
    </row>
    <row r="34" spans="1:6" ht="13.5" thickBot="1">
      <c r="A34" s="134">
        <v>27</v>
      </c>
      <c r="B34" s="128">
        <v>41</v>
      </c>
      <c r="C34" s="118"/>
      <c r="D34" s="353">
        <v>630</v>
      </c>
      <c r="E34" s="310" t="s">
        <v>393</v>
      </c>
      <c r="F34" s="291">
        <v>38000</v>
      </c>
    </row>
    <row r="35" spans="1:6" ht="12.75">
      <c r="A35" s="36"/>
      <c r="B35" s="36"/>
      <c r="C35" s="36"/>
      <c r="D35" s="37"/>
      <c r="E35" s="36"/>
      <c r="F35" s="26"/>
    </row>
    <row r="36" spans="1:6" ht="12.75">
      <c r="A36" s="36"/>
      <c r="B36" s="36"/>
      <c r="C36" s="36"/>
      <c r="D36" s="37"/>
      <c r="E36" s="36"/>
      <c r="F36" s="26"/>
    </row>
    <row r="37" spans="1:6" ht="12.75">
      <c r="A37" s="36"/>
      <c r="B37" s="36"/>
      <c r="C37" s="36"/>
      <c r="D37" s="37"/>
      <c r="E37" s="36"/>
      <c r="F37" s="26"/>
    </row>
    <row r="38" spans="1:6" ht="12.75">
      <c r="A38" s="36"/>
      <c r="B38" s="36"/>
      <c r="C38" s="36"/>
      <c r="D38" s="37"/>
      <c r="E38" s="36"/>
      <c r="F38" s="26"/>
    </row>
    <row r="39" spans="1:6" ht="12.75">
      <c r="A39" s="36"/>
      <c r="B39" s="36"/>
      <c r="C39" s="36"/>
      <c r="D39" s="37"/>
      <c r="E39" s="36"/>
      <c r="F39" s="26"/>
    </row>
    <row r="40" spans="1:6" ht="12.75">
      <c r="A40" s="36"/>
      <c r="B40" s="36"/>
      <c r="C40" s="36"/>
      <c r="D40" s="37"/>
      <c r="E40" s="36"/>
      <c r="F40" s="26"/>
    </row>
    <row r="41" spans="1:6" ht="12.75">
      <c r="A41" s="36"/>
      <c r="B41" s="36"/>
      <c r="C41" s="36"/>
      <c r="D41" s="37"/>
      <c r="E41" s="36"/>
      <c r="F41" s="26"/>
    </row>
    <row r="42" spans="1:6" ht="12.75">
      <c r="A42" s="36"/>
      <c r="B42" s="36"/>
      <c r="C42" s="36"/>
      <c r="D42" s="37"/>
      <c r="E42" s="36"/>
      <c r="F42" s="26"/>
    </row>
    <row r="43" spans="1:6" ht="12.75">
      <c r="A43" s="36"/>
      <c r="B43" s="36"/>
      <c r="C43" s="36"/>
      <c r="D43" s="37"/>
      <c r="E43" s="36"/>
      <c r="F43" s="26"/>
    </row>
    <row r="44" spans="1:6" ht="12.75">
      <c r="A44" s="36"/>
      <c r="B44" s="36"/>
      <c r="C44" s="36"/>
      <c r="D44" s="37"/>
      <c r="E44" s="36"/>
      <c r="F44" s="26"/>
    </row>
    <row r="45" spans="1:6" ht="12.75">
      <c r="A45" s="36"/>
      <c r="B45" s="36"/>
      <c r="C45" s="36"/>
      <c r="D45" s="37"/>
      <c r="E45" s="36"/>
      <c r="F45" s="26"/>
    </row>
    <row r="46" spans="1:6" ht="12.75">
      <c r="A46" s="36"/>
      <c r="B46" s="36"/>
      <c r="C46" s="36"/>
      <c r="D46" s="37"/>
      <c r="E46" s="36"/>
      <c r="F46" s="26"/>
    </row>
    <row r="47" spans="1:6" ht="12.75">
      <c r="A47" s="36"/>
      <c r="B47" s="36"/>
      <c r="C47" s="36"/>
      <c r="D47" s="37"/>
      <c r="E47" s="36"/>
      <c r="F47" s="26"/>
    </row>
    <row r="48" spans="1:6" ht="12.75">
      <c r="A48" s="36"/>
      <c r="B48" s="36"/>
      <c r="C48" s="36"/>
      <c r="D48" s="37"/>
      <c r="E48" s="36"/>
      <c r="F48" s="26"/>
    </row>
    <row r="49" spans="1:6" ht="12.75">
      <c r="A49" s="36"/>
      <c r="B49" s="36"/>
      <c r="C49" s="36"/>
      <c r="D49" s="37"/>
      <c r="E49" s="36"/>
      <c r="F49" s="26"/>
    </row>
    <row r="50" spans="1:6" ht="12.75">
      <c r="A50" s="36"/>
      <c r="B50" s="36"/>
      <c r="C50" s="36"/>
      <c r="D50" s="37"/>
      <c r="E50" s="36"/>
      <c r="F50" s="26"/>
    </row>
    <row r="51" spans="1:6" ht="12.75">
      <c r="A51" s="36"/>
      <c r="B51" s="36"/>
      <c r="C51" s="36"/>
      <c r="D51" s="37"/>
      <c r="E51" s="36"/>
      <c r="F51" s="26"/>
    </row>
    <row r="52" spans="1:6" ht="12.75">
      <c r="A52" s="36"/>
      <c r="B52" s="36"/>
      <c r="C52" s="36"/>
      <c r="D52" s="37"/>
      <c r="E52" s="36"/>
      <c r="F52" s="26"/>
    </row>
    <row r="53" spans="1:6" ht="12.75">
      <c r="A53" s="36"/>
      <c r="B53" s="36"/>
      <c r="C53" s="36"/>
      <c r="D53" s="37"/>
      <c r="E53" s="36"/>
      <c r="F53" s="26"/>
    </row>
    <row r="54" spans="1:6" ht="12.75">
      <c r="A54" s="36"/>
      <c r="B54" s="36"/>
      <c r="C54" s="36"/>
      <c r="D54" s="37"/>
      <c r="E54" s="36"/>
      <c r="F54" s="26"/>
    </row>
    <row r="55" spans="1:6" ht="12.75">
      <c r="A55" s="36"/>
      <c r="B55" s="36"/>
      <c r="C55" s="36"/>
      <c r="D55" s="37"/>
      <c r="E55" s="36"/>
      <c r="F55" s="26"/>
    </row>
    <row r="56" spans="1:6" ht="12.75">
      <c r="A56" s="36"/>
      <c r="B56" s="36"/>
      <c r="C56" s="36"/>
      <c r="D56" s="37"/>
      <c r="E56" s="36"/>
      <c r="F56" s="26"/>
    </row>
    <row r="57" spans="1:6" ht="12.75">
      <c r="A57" s="36"/>
      <c r="B57" s="36"/>
      <c r="C57" s="36"/>
      <c r="D57" s="37"/>
      <c r="E57" s="36"/>
      <c r="F57" s="26"/>
    </row>
    <row r="58" spans="1:6" ht="12.75">
      <c r="A58" s="36"/>
      <c r="B58" s="36"/>
      <c r="C58" s="36"/>
      <c r="D58" s="37"/>
      <c r="E58" s="36"/>
      <c r="F58" s="26"/>
    </row>
    <row r="59" spans="1:6" ht="12.75">
      <c r="A59" s="36"/>
      <c r="B59" s="36"/>
      <c r="C59" s="36"/>
      <c r="D59" s="37"/>
      <c r="E59" s="36"/>
      <c r="F59" s="26"/>
    </row>
    <row r="60" spans="1:6" ht="12.75">
      <c r="A60" s="36"/>
      <c r="B60" s="36"/>
      <c r="C60" s="36"/>
      <c r="D60" s="37"/>
      <c r="E60" s="36"/>
      <c r="F60" s="26"/>
    </row>
    <row r="61" spans="1:6" ht="12.75">
      <c r="A61" s="36"/>
      <c r="B61" s="36"/>
      <c r="C61" s="36"/>
      <c r="D61" s="37"/>
      <c r="E61" s="36"/>
      <c r="F61" s="26"/>
    </row>
    <row r="62" spans="1:6" ht="12.75">
      <c r="A62" s="36"/>
      <c r="B62" s="36"/>
      <c r="C62" s="36"/>
      <c r="D62" s="37"/>
      <c r="E62" s="36"/>
      <c r="F62" s="26"/>
    </row>
    <row r="63" spans="1:6" ht="12.75">
      <c r="A63" s="36"/>
      <c r="B63" s="36"/>
      <c r="C63" s="36"/>
      <c r="D63" s="37"/>
      <c r="E63" s="36"/>
      <c r="F63" s="26"/>
    </row>
    <row r="64" spans="1:6" ht="12.75">
      <c r="A64" s="36"/>
      <c r="B64" s="36"/>
      <c r="C64" s="36"/>
      <c r="D64" s="37"/>
      <c r="E64" s="36"/>
      <c r="F64" s="26"/>
    </row>
    <row r="65" spans="1:6" ht="12.75">
      <c r="A65" s="36"/>
      <c r="B65" s="36"/>
      <c r="C65" s="36"/>
      <c r="D65" s="37"/>
      <c r="E65" s="36"/>
      <c r="F65" s="26"/>
    </row>
    <row r="66" spans="1:6" ht="12.75">
      <c r="A66" s="36"/>
      <c r="B66" s="36"/>
      <c r="C66" s="36"/>
      <c r="D66" s="37"/>
      <c r="E66" s="36"/>
      <c r="F66" s="26"/>
    </row>
    <row r="67" spans="1:6" ht="12.75">
      <c r="A67" s="36"/>
      <c r="B67" s="36"/>
      <c r="C67" s="36"/>
      <c r="D67" s="37"/>
      <c r="E67" s="36"/>
      <c r="F67" s="26"/>
    </row>
    <row r="68" spans="1:6" ht="12.75">
      <c r="A68" s="36"/>
      <c r="B68" s="36"/>
      <c r="C68" s="36"/>
      <c r="D68" s="37"/>
      <c r="E68" s="36"/>
      <c r="F68" s="26"/>
    </row>
    <row r="69" spans="1:6" ht="12.75">
      <c r="A69" s="36"/>
      <c r="B69" s="36"/>
      <c r="C69" s="36"/>
      <c r="D69" s="37"/>
      <c r="E69" s="36"/>
      <c r="F69" s="26"/>
    </row>
    <row r="70" spans="1:6" ht="12.75">
      <c r="A70" s="36"/>
      <c r="B70" s="36"/>
      <c r="C70" s="36"/>
      <c r="D70" s="37"/>
      <c r="E70" s="36"/>
      <c r="F70" s="26"/>
    </row>
    <row r="71" spans="1:6" ht="12.75">
      <c r="A71" s="36"/>
      <c r="B71" s="36"/>
      <c r="C71" s="36"/>
      <c r="D71" s="37"/>
      <c r="E71" s="36"/>
      <c r="F71" s="26"/>
    </row>
    <row r="72" spans="1:6" ht="12.75">
      <c r="A72" s="36"/>
      <c r="B72" s="36"/>
      <c r="C72" s="36"/>
      <c r="D72" s="37"/>
      <c r="E72" s="36"/>
      <c r="F72" s="26"/>
    </row>
    <row r="73" spans="1:6" ht="12.75">
      <c r="A73" s="36"/>
      <c r="B73" s="36"/>
      <c r="C73" s="36"/>
      <c r="D73" s="37"/>
      <c r="E73" s="36"/>
      <c r="F73" s="26"/>
    </row>
    <row r="74" spans="1:6" ht="12.75">
      <c r="A74" s="36"/>
      <c r="B74" s="36"/>
      <c r="C74" s="36"/>
      <c r="D74" s="37"/>
      <c r="E74" s="36"/>
      <c r="F74" s="26"/>
    </row>
    <row r="75" spans="1:6" ht="12.75">
      <c r="A75" s="36"/>
      <c r="B75" s="36"/>
      <c r="C75" s="36"/>
      <c r="D75" s="37"/>
      <c r="E75" s="36"/>
      <c r="F75" s="26"/>
    </row>
    <row r="76" spans="1:6" ht="12.75">
      <c r="A76" s="36"/>
      <c r="B76" s="36"/>
      <c r="C76" s="36"/>
      <c r="D76" s="37"/>
      <c r="E76" s="36"/>
      <c r="F76" s="26"/>
    </row>
    <row r="77" spans="1:6" ht="12.75">
      <c r="A77" s="36"/>
      <c r="B77" s="36"/>
      <c r="C77" s="36"/>
      <c r="D77" s="37"/>
      <c r="E77" s="36"/>
      <c r="F77" s="26"/>
    </row>
    <row r="78" spans="1:6" ht="12.75">
      <c r="A78" s="36"/>
      <c r="B78" s="36"/>
      <c r="C78" s="36"/>
      <c r="D78" s="37"/>
      <c r="E78" s="36"/>
      <c r="F78" s="26"/>
    </row>
    <row r="79" spans="1:6" ht="12.75">
      <c r="A79" s="36"/>
      <c r="B79" s="36"/>
      <c r="C79" s="36"/>
      <c r="D79" s="37"/>
      <c r="E79" s="36"/>
      <c r="F79" s="26"/>
    </row>
    <row r="80" spans="1:6" ht="12.75">
      <c r="A80" s="36"/>
      <c r="B80" s="36"/>
      <c r="C80" s="36"/>
      <c r="D80" s="37"/>
      <c r="E80" s="36"/>
      <c r="F80" s="26"/>
    </row>
    <row r="81" spans="1:6" ht="12.75">
      <c r="A81" s="36"/>
      <c r="B81" s="36"/>
      <c r="C81" s="36"/>
      <c r="D81" s="37"/>
      <c r="E81" s="36"/>
      <c r="F81" s="26"/>
    </row>
    <row r="82" spans="1:6" ht="12.75">
      <c r="A82" s="36"/>
      <c r="B82" s="36"/>
      <c r="C82" s="36"/>
      <c r="D82" s="37"/>
      <c r="E82" s="36"/>
      <c r="F82" s="26"/>
    </row>
    <row r="83" spans="1:6" ht="12.75">
      <c r="A83" s="36"/>
      <c r="B83" s="36"/>
      <c r="C83" s="36"/>
      <c r="D83" s="37"/>
      <c r="E83" s="36"/>
      <c r="F83" s="26"/>
    </row>
    <row r="84" spans="1:6" ht="12.75">
      <c r="A84" s="36"/>
      <c r="B84" s="36"/>
      <c r="C84" s="36"/>
      <c r="D84" s="37"/>
      <c r="E84" s="36"/>
      <c r="F84" s="26"/>
    </row>
    <row r="85" spans="1:6" ht="12.75">
      <c r="A85" s="36"/>
      <c r="B85" s="36"/>
      <c r="C85" s="36"/>
      <c r="D85" s="37"/>
      <c r="E85" s="36"/>
      <c r="F85" s="26"/>
    </row>
    <row r="86" spans="1:6" ht="12.75">
      <c r="A86" s="36"/>
      <c r="B86" s="36"/>
      <c r="C86" s="36"/>
      <c r="D86" s="37"/>
      <c r="E86" s="36"/>
      <c r="F86" s="26"/>
    </row>
    <row r="87" spans="1:6" ht="12.75">
      <c r="A87" s="36"/>
      <c r="B87" s="36"/>
      <c r="C87" s="36"/>
      <c r="D87" s="37"/>
      <c r="E87" s="36"/>
      <c r="F87" s="26"/>
    </row>
    <row r="88" spans="1:6" ht="12.75">
      <c r="A88" s="36"/>
      <c r="B88" s="36"/>
      <c r="C88" s="36"/>
      <c r="D88" s="37"/>
      <c r="E88" s="36"/>
      <c r="F88" s="26"/>
    </row>
    <row r="89" spans="1:6" ht="12.75">
      <c r="A89" s="36"/>
      <c r="B89" s="36"/>
      <c r="C89" s="36"/>
      <c r="D89" s="37"/>
      <c r="E89" s="36"/>
      <c r="F89" s="26"/>
    </row>
    <row r="90" spans="1:6" ht="12.75">
      <c r="A90" s="36"/>
      <c r="B90" s="36"/>
      <c r="C90" s="36"/>
      <c r="D90" s="37"/>
      <c r="E90" s="36"/>
      <c r="F90" s="26"/>
    </row>
    <row r="91" spans="1:6" ht="12.75">
      <c r="A91" s="36"/>
      <c r="B91" s="36"/>
      <c r="C91" s="36"/>
      <c r="D91" s="37"/>
      <c r="E91" s="36"/>
      <c r="F91" s="26"/>
    </row>
    <row r="92" spans="1:6" ht="12.75">
      <c r="A92" s="36"/>
      <c r="B92" s="36"/>
      <c r="C92" s="36"/>
      <c r="D92" s="37"/>
      <c r="E92" s="36"/>
      <c r="F92" s="26"/>
    </row>
    <row r="93" spans="1:6" ht="12.75">
      <c r="A93" s="36"/>
      <c r="B93" s="36"/>
      <c r="C93" s="36"/>
      <c r="D93" s="37"/>
      <c r="E93" s="36"/>
      <c r="F93" s="26"/>
    </row>
    <row r="94" spans="1:6" ht="12.75">
      <c r="A94" s="36"/>
      <c r="B94" s="36"/>
      <c r="C94" s="36"/>
      <c r="D94" s="37"/>
      <c r="E94" s="36"/>
      <c r="F94" s="26"/>
    </row>
    <row r="95" spans="1:6" ht="12.75">
      <c r="A95" s="36"/>
      <c r="B95" s="36"/>
      <c r="C95" s="36"/>
      <c r="D95" s="37"/>
      <c r="E95" s="36"/>
      <c r="F95" s="26"/>
    </row>
    <row r="96" spans="1:6" ht="12.75">
      <c r="A96" s="36"/>
      <c r="B96" s="36"/>
      <c r="C96" s="36"/>
      <c r="D96" s="37"/>
      <c r="E96" s="36"/>
      <c r="F96" s="26"/>
    </row>
    <row r="97" spans="1:6" ht="12.75">
      <c r="A97" s="36"/>
      <c r="B97" s="36"/>
      <c r="C97" s="36"/>
      <c r="D97" s="37"/>
      <c r="E97" s="36"/>
      <c r="F97" s="26"/>
    </row>
    <row r="98" spans="1:6" ht="12.75">
      <c r="A98" s="36"/>
      <c r="B98" s="36"/>
      <c r="C98" s="36"/>
      <c r="D98" s="37"/>
      <c r="E98" s="36"/>
      <c r="F98" s="26"/>
    </row>
    <row r="99" spans="1:6" ht="12.75">
      <c r="A99" s="36"/>
      <c r="B99" s="36"/>
      <c r="C99" s="36"/>
      <c r="D99" s="37"/>
      <c r="E99" s="36"/>
      <c r="F99" s="26"/>
    </row>
    <row r="100" spans="1:6" ht="12.75">
      <c r="A100" s="36"/>
      <c r="B100" s="36"/>
      <c r="C100" s="36"/>
      <c r="D100" s="37"/>
      <c r="E100" s="36"/>
      <c r="F100" s="26"/>
    </row>
    <row r="101" spans="1:6" ht="12.75">
      <c r="A101" s="36"/>
      <c r="B101" s="36"/>
      <c r="C101" s="36"/>
      <c r="D101" s="37"/>
      <c r="E101" s="36"/>
      <c r="F101" s="26"/>
    </row>
    <row r="102" spans="1:6" ht="12.75">
      <c r="A102" s="36"/>
      <c r="B102" s="36"/>
      <c r="C102" s="36"/>
      <c r="D102" s="37"/>
      <c r="E102" s="36"/>
      <c r="F102" s="26"/>
    </row>
    <row r="103" spans="1:6" ht="12.75">
      <c r="A103" s="36"/>
      <c r="B103" s="36"/>
      <c r="C103" s="36"/>
      <c r="D103" s="37"/>
      <c r="E103" s="36"/>
      <c r="F103" s="26"/>
    </row>
    <row r="104" spans="1:6" ht="12.75">
      <c r="A104" s="36"/>
      <c r="B104" s="36"/>
      <c r="C104" s="36"/>
      <c r="D104" s="37"/>
      <c r="E104" s="36"/>
      <c r="F104" s="26"/>
    </row>
    <row r="105" spans="1:6" ht="12.75">
      <c r="A105" s="36"/>
      <c r="B105" s="36"/>
      <c r="C105" s="36"/>
      <c r="D105" s="37"/>
      <c r="E105" s="36"/>
      <c r="F105" s="26"/>
    </row>
    <row r="106" spans="1:6" ht="12.75">
      <c r="A106" s="36"/>
      <c r="B106" s="36"/>
      <c r="C106" s="36"/>
      <c r="D106" s="37"/>
      <c r="E106" s="36"/>
      <c r="F106" s="26"/>
    </row>
    <row r="107" spans="1:6" ht="12.75">
      <c r="A107" s="36"/>
      <c r="B107" s="36"/>
      <c r="C107" s="36"/>
      <c r="D107" s="37"/>
      <c r="E107" s="36"/>
      <c r="F107" s="26"/>
    </row>
    <row r="108" spans="1:6" ht="12.75">
      <c r="A108" s="36"/>
      <c r="B108" s="36"/>
      <c r="C108" s="36"/>
      <c r="D108" s="37"/>
      <c r="E108" s="36"/>
      <c r="F108" s="26"/>
    </row>
    <row r="109" spans="1:6" ht="12.75">
      <c r="A109" s="36"/>
      <c r="B109" s="36"/>
      <c r="C109" s="36"/>
      <c r="D109" s="37"/>
      <c r="E109" s="36"/>
      <c r="F109" s="26"/>
    </row>
    <row r="110" spans="1:6" ht="12.75">
      <c r="A110" s="36"/>
      <c r="B110" s="36"/>
      <c r="C110" s="36"/>
      <c r="D110" s="37"/>
      <c r="E110" s="36"/>
      <c r="F110" s="26"/>
    </row>
    <row r="111" spans="1:6" ht="12.75">
      <c r="A111" s="36"/>
      <c r="B111" s="36"/>
      <c r="C111" s="36"/>
      <c r="D111" s="37"/>
      <c r="E111" s="36"/>
      <c r="F111" s="26"/>
    </row>
    <row r="112" spans="1:6" ht="12.75">
      <c r="A112" s="36"/>
      <c r="B112" s="36"/>
      <c r="C112" s="36"/>
      <c r="D112" s="37"/>
      <c r="E112" s="36"/>
      <c r="F112" s="26"/>
    </row>
    <row r="113" spans="1:6" ht="12.75">
      <c r="A113" s="36"/>
      <c r="B113" s="36"/>
      <c r="C113" s="36"/>
      <c r="D113" s="37"/>
      <c r="E113" s="36"/>
      <c r="F113" s="26"/>
    </row>
  </sheetData>
  <sheetProtection selectLockedCells="1" selectUnlockedCells="1"/>
  <mergeCells count="13">
    <mergeCell ref="D9:E9"/>
    <mergeCell ref="C29:E29"/>
    <mergeCell ref="D31:E31"/>
    <mergeCell ref="D33:E33"/>
    <mergeCell ref="B7:E7"/>
    <mergeCell ref="D30:E30"/>
    <mergeCell ref="F5:F6"/>
    <mergeCell ref="C8:E8"/>
    <mergeCell ref="A1:F1"/>
    <mergeCell ref="A3:A6"/>
    <mergeCell ref="B3:C6"/>
    <mergeCell ref="D3:E6"/>
    <mergeCell ref="F3:F4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110" zoomScaleNormal="110" zoomScalePageLayoutView="0" workbookViewId="0" topLeftCell="A1">
      <selection activeCell="F3" sqref="F3:F4"/>
    </sheetView>
  </sheetViews>
  <sheetFormatPr defaultColWidth="11.57421875" defaultRowHeight="12.75"/>
  <cols>
    <col min="1" max="1" width="4.28125" style="0" customWidth="1"/>
    <col min="2" max="2" width="4.00390625" style="0" bestFit="1" customWidth="1"/>
    <col min="3" max="3" width="8.28125" style="0" customWidth="1"/>
    <col min="4" max="4" width="7.140625" style="0" customWidth="1"/>
    <col min="5" max="5" width="36.00390625" style="0" customWidth="1"/>
    <col min="6" max="6" width="12.421875" style="38" customWidth="1"/>
    <col min="7" max="7" width="7.421875" style="0" customWidth="1"/>
    <col min="8" max="8" width="5.7109375" style="0" customWidth="1"/>
    <col min="9" max="9" width="12.00390625" style="0" customWidth="1"/>
  </cols>
  <sheetData>
    <row r="1" spans="1:6" ht="20.25" customHeight="1">
      <c r="A1" s="488" t="s">
        <v>80</v>
      </c>
      <c r="B1" s="488"/>
      <c r="C1" s="488"/>
      <c r="D1" s="488"/>
      <c r="E1" s="488"/>
      <c r="F1" s="488"/>
    </row>
    <row r="2" spans="1:6" ht="13.5" thickBot="1">
      <c r="A2" s="24"/>
      <c r="B2" s="24"/>
      <c r="C2" s="24"/>
      <c r="D2" s="24"/>
      <c r="E2" s="24"/>
      <c r="F2" s="39"/>
    </row>
    <row r="3" spans="1:6" ht="12.75" customHeight="1" thickBot="1">
      <c r="A3" s="489"/>
      <c r="B3" s="480" t="s">
        <v>65</v>
      </c>
      <c r="C3" s="480"/>
      <c r="D3" s="493" t="s">
        <v>66</v>
      </c>
      <c r="E3" s="493"/>
      <c r="F3" s="629" t="s">
        <v>479</v>
      </c>
    </row>
    <row r="4" spans="1:6" ht="13.5" thickBot="1">
      <c r="A4" s="490"/>
      <c r="B4" s="491"/>
      <c r="C4" s="492"/>
      <c r="D4" s="494"/>
      <c r="E4" s="494"/>
      <c r="F4" s="630"/>
    </row>
    <row r="5" spans="1:6" ht="12.75" customHeight="1" thickBot="1">
      <c r="A5" s="490"/>
      <c r="B5" s="491"/>
      <c r="C5" s="492"/>
      <c r="D5" s="494"/>
      <c r="E5" s="494"/>
      <c r="F5" s="480">
        <v>2020</v>
      </c>
    </row>
    <row r="6" spans="1:6" ht="39.75" customHeight="1" thickBot="1">
      <c r="A6" s="490"/>
      <c r="B6" s="491"/>
      <c r="C6" s="492"/>
      <c r="D6" s="494"/>
      <c r="E6" s="494"/>
      <c r="F6" s="481"/>
    </row>
    <row r="7" spans="1:6" ht="23.25" customHeight="1">
      <c r="A7" s="132"/>
      <c r="B7" s="482" t="s">
        <v>81</v>
      </c>
      <c r="C7" s="482"/>
      <c r="D7" s="482"/>
      <c r="E7" s="483"/>
      <c r="F7" s="321">
        <f>F8</f>
        <v>100500</v>
      </c>
    </row>
    <row r="8" spans="1:6" ht="12.75">
      <c r="A8" s="133">
        <v>1</v>
      </c>
      <c r="B8" s="124" t="s">
        <v>82</v>
      </c>
      <c r="C8" s="484" t="s">
        <v>83</v>
      </c>
      <c r="D8" s="484"/>
      <c r="E8" s="485"/>
      <c r="F8" s="304">
        <f>SUM(F9+F12+F20+F22+F25)</f>
        <v>100500</v>
      </c>
    </row>
    <row r="9" spans="1:9" ht="12.75">
      <c r="A9" s="133">
        <v>2</v>
      </c>
      <c r="B9" s="83"/>
      <c r="C9" s="107" t="s">
        <v>84</v>
      </c>
      <c r="D9" s="486" t="s">
        <v>85</v>
      </c>
      <c r="E9" s="487"/>
      <c r="F9" s="287">
        <f>SUM(F10)</f>
        <v>2100</v>
      </c>
      <c r="G9" s="447"/>
      <c r="H9" s="447"/>
      <c r="I9" s="447"/>
    </row>
    <row r="10" spans="1:9" ht="12.75">
      <c r="A10" s="133">
        <v>3</v>
      </c>
      <c r="B10" s="83"/>
      <c r="C10" s="83"/>
      <c r="D10" s="478" t="s">
        <v>86</v>
      </c>
      <c r="E10" s="473"/>
      <c r="F10" s="290">
        <f>SUM(F11:F11)</f>
        <v>2100</v>
      </c>
      <c r="G10" s="447"/>
      <c r="H10" s="447"/>
      <c r="I10" s="447"/>
    </row>
    <row r="11" spans="1:6" ht="12.75">
      <c r="A11" s="133">
        <v>4</v>
      </c>
      <c r="B11" s="110">
        <v>41</v>
      </c>
      <c r="C11" s="83"/>
      <c r="D11" s="110">
        <v>630</v>
      </c>
      <c r="E11" s="283" t="s">
        <v>393</v>
      </c>
      <c r="F11" s="288">
        <v>2100</v>
      </c>
    </row>
    <row r="12" spans="1:6" ht="12.75">
      <c r="A12" s="133">
        <v>5</v>
      </c>
      <c r="B12" s="83"/>
      <c r="C12" s="107" t="s">
        <v>87</v>
      </c>
      <c r="D12" s="479" t="s">
        <v>88</v>
      </c>
      <c r="E12" s="469"/>
      <c r="F12" s="287">
        <f>SUM(F13+F18)</f>
        <v>91400</v>
      </c>
    </row>
    <row r="13" spans="1:6" ht="12.75">
      <c r="A13" s="133">
        <v>6</v>
      </c>
      <c r="B13" s="83"/>
      <c r="C13" s="83"/>
      <c r="D13" s="478" t="s">
        <v>89</v>
      </c>
      <c r="E13" s="473"/>
      <c r="F13" s="290">
        <f>SUM(F14:F17)</f>
        <v>81400</v>
      </c>
    </row>
    <row r="14" spans="1:6" ht="12.75">
      <c r="A14" s="133">
        <v>7</v>
      </c>
      <c r="B14" s="110">
        <v>41</v>
      </c>
      <c r="C14" s="83"/>
      <c r="D14" s="156">
        <v>610</v>
      </c>
      <c r="E14" s="283" t="s">
        <v>365</v>
      </c>
      <c r="F14" s="288">
        <v>60000</v>
      </c>
    </row>
    <row r="15" spans="1:6" ht="12.75">
      <c r="A15" s="133">
        <v>8</v>
      </c>
      <c r="B15" s="110">
        <v>41</v>
      </c>
      <c r="C15" s="83"/>
      <c r="D15" s="156">
        <v>620</v>
      </c>
      <c r="E15" s="283" t="s">
        <v>72</v>
      </c>
      <c r="F15" s="288">
        <v>20000</v>
      </c>
    </row>
    <row r="16" spans="1:6" ht="12.75">
      <c r="A16" s="133">
        <v>9</v>
      </c>
      <c r="B16" s="110">
        <v>41</v>
      </c>
      <c r="C16" s="83"/>
      <c r="D16" s="156">
        <v>630</v>
      </c>
      <c r="E16" s="283" t="s">
        <v>393</v>
      </c>
      <c r="F16" s="288">
        <v>1200</v>
      </c>
    </row>
    <row r="17" spans="1:6" ht="12.75">
      <c r="A17" s="133">
        <v>10</v>
      </c>
      <c r="B17" s="110">
        <v>41</v>
      </c>
      <c r="C17" s="83"/>
      <c r="D17" s="156">
        <v>640</v>
      </c>
      <c r="E17" s="283" t="s">
        <v>408</v>
      </c>
      <c r="F17" s="288">
        <v>200</v>
      </c>
    </row>
    <row r="18" spans="1:6" ht="12.75">
      <c r="A18" s="133">
        <v>11</v>
      </c>
      <c r="B18" s="83"/>
      <c r="C18" s="83"/>
      <c r="D18" s="478" t="s">
        <v>90</v>
      </c>
      <c r="E18" s="473"/>
      <c r="F18" s="290">
        <f>SUM(F19:F19)</f>
        <v>10000</v>
      </c>
    </row>
    <row r="19" spans="1:6" ht="12.75">
      <c r="A19" s="133">
        <v>12</v>
      </c>
      <c r="B19" s="110">
        <v>41</v>
      </c>
      <c r="C19" s="83"/>
      <c r="D19" s="110">
        <v>640</v>
      </c>
      <c r="E19" s="283" t="s">
        <v>91</v>
      </c>
      <c r="F19" s="288">
        <v>10000</v>
      </c>
    </row>
    <row r="20" spans="1:6" ht="12.75">
      <c r="A20" s="133">
        <v>13</v>
      </c>
      <c r="B20" s="83"/>
      <c r="C20" s="107" t="s">
        <v>92</v>
      </c>
      <c r="D20" s="479" t="s">
        <v>360</v>
      </c>
      <c r="E20" s="469"/>
      <c r="F20" s="287">
        <f>SUM(F21:F21)</f>
        <v>1500</v>
      </c>
    </row>
    <row r="21" spans="1:6" ht="12.75">
      <c r="A21" s="133">
        <v>14</v>
      </c>
      <c r="B21" s="110">
        <v>41</v>
      </c>
      <c r="C21" s="83"/>
      <c r="D21" s="110">
        <v>630</v>
      </c>
      <c r="E21" s="283" t="s">
        <v>93</v>
      </c>
      <c r="F21" s="288">
        <v>1500</v>
      </c>
    </row>
    <row r="22" spans="1:6" ht="12.75">
      <c r="A22" s="133">
        <v>15</v>
      </c>
      <c r="B22" s="83"/>
      <c r="C22" s="107" t="s">
        <v>94</v>
      </c>
      <c r="D22" s="479" t="s">
        <v>95</v>
      </c>
      <c r="E22" s="469"/>
      <c r="F22" s="287">
        <f>SUM(F23:F24)</f>
        <v>5000</v>
      </c>
    </row>
    <row r="23" spans="1:6" ht="12.75">
      <c r="A23" s="133">
        <v>16</v>
      </c>
      <c r="B23" s="110">
        <v>111</v>
      </c>
      <c r="C23" s="83"/>
      <c r="D23" s="110">
        <v>640</v>
      </c>
      <c r="E23" s="283" t="s">
        <v>96</v>
      </c>
      <c r="F23" s="288">
        <v>2500</v>
      </c>
    </row>
    <row r="24" spans="1:6" ht="12.75">
      <c r="A24" s="133">
        <v>17</v>
      </c>
      <c r="B24" s="110">
        <v>41</v>
      </c>
      <c r="C24" s="83"/>
      <c r="D24" s="110">
        <v>640</v>
      </c>
      <c r="E24" s="283" t="s">
        <v>97</v>
      </c>
      <c r="F24" s="288">
        <v>2500</v>
      </c>
    </row>
    <row r="25" spans="1:6" ht="12.75">
      <c r="A25" s="133">
        <v>18</v>
      </c>
      <c r="B25" s="83"/>
      <c r="C25" s="107" t="s">
        <v>98</v>
      </c>
      <c r="D25" s="479" t="s">
        <v>99</v>
      </c>
      <c r="E25" s="469"/>
      <c r="F25" s="287">
        <f>SUM(F26)</f>
        <v>500</v>
      </c>
    </row>
    <row r="26" spans="1:6" ht="13.5" thickBot="1">
      <c r="A26" s="133">
        <v>19</v>
      </c>
      <c r="B26" s="110">
        <v>41</v>
      </c>
      <c r="C26" s="83"/>
      <c r="D26" s="110">
        <v>630</v>
      </c>
      <c r="E26" s="283" t="s">
        <v>100</v>
      </c>
      <c r="F26" s="291">
        <v>500</v>
      </c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43" spans="1:6" ht="12.75">
      <c r="A43" s="36"/>
      <c r="B43" s="36"/>
      <c r="C43" s="36"/>
      <c r="D43" s="36"/>
      <c r="E43" s="36"/>
      <c r="F43" s="36"/>
    </row>
    <row r="44" spans="1:6" ht="12.75">
      <c r="A44" s="36"/>
      <c r="B44" s="36"/>
      <c r="C44" s="36"/>
      <c r="D44" s="36"/>
      <c r="E44" s="36"/>
      <c r="F44" s="36"/>
    </row>
    <row r="45" spans="1:6" ht="12.75">
      <c r="A45" s="36"/>
      <c r="B45" s="36"/>
      <c r="C45" s="36"/>
      <c r="D45" s="36"/>
      <c r="E45" s="36"/>
      <c r="F45" s="36"/>
    </row>
    <row r="46" spans="1:6" ht="12.75">
      <c r="A46" s="36"/>
      <c r="B46" s="36"/>
      <c r="C46" s="36"/>
      <c r="D46" s="36"/>
      <c r="E46" s="36"/>
      <c r="F46" s="36"/>
    </row>
    <row r="47" spans="1:6" ht="12.75">
      <c r="A47" s="36"/>
      <c r="B47" s="36"/>
      <c r="C47" s="36"/>
      <c r="D47" s="36"/>
      <c r="E47" s="36"/>
      <c r="F47" s="36"/>
    </row>
    <row r="48" spans="1:6" ht="12.75">
      <c r="A48" s="36"/>
      <c r="B48" s="36"/>
      <c r="C48" s="36"/>
      <c r="D48" s="36"/>
      <c r="E48" s="36"/>
      <c r="F48" s="36"/>
    </row>
    <row r="49" spans="1:6" ht="12.75">
      <c r="A49" s="36"/>
      <c r="B49" s="36"/>
      <c r="C49" s="36"/>
      <c r="D49" s="36"/>
      <c r="E49" s="36"/>
      <c r="F49" s="36"/>
    </row>
    <row r="50" spans="1:6" ht="12.75">
      <c r="A50" s="36"/>
      <c r="B50" s="36"/>
      <c r="C50" s="36"/>
      <c r="D50" s="36"/>
      <c r="E50" s="36"/>
      <c r="F50" s="36"/>
    </row>
    <row r="51" spans="1:6" ht="12.75">
      <c r="A51" s="36"/>
      <c r="B51" s="36"/>
      <c r="C51" s="36"/>
      <c r="D51" s="36"/>
      <c r="E51" s="36"/>
      <c r="F51" s="36"/>
    </row>
    <row r="52" spans="1:6" ht="12.75">
      <c r="A52" s="36"/>
      <c r="B52" s="36"/>
      <c r="C52" s="36"/>
      <c r="D52" s="36"/>
      <c r="E52" s="36"/>
      <c r="F52" s="36"/>
    </row>
    <row r="53" spans="1:6" ht="12.75">
      <c r="A53" s="36"/>
      <c r="B53" s="36"/>
      <c r="C53" s="36"/>
      <c r="D53" s="36"/>
      <c r="E53" s="36"/>
      <c r="F53" s="36"/>
    </row>
    <row r="54" spans="1:6" ht="12.75">
      <c r="A54" s="36"/>
      <c r="B54" s="36"/>
      <c r="C54" s="36"/>
      <c r="D54" s="36"/>
      <c r="E54" s="36"/>
      <c r="F54" s="36"/>
    </row>
    <row r="55" spans="1:6" ht="12.75">
      <c r="A55" s="36"/>
      <c r="B55" s="36"/>
      <c r="C55" s="36"/>
      <c r="D55" s="36"/>
      <c r="E55" s="36"/>
      <c r="F55" s="36"/>
    </row>
    <row r="56" spans="1:6" ht="12.75">
      <c r="A56" s="36"/>
      <c r="B56" s="36"/>
      <c r="C56" s="36"/>
      <c r="D56" s="36"/>
      <c r="E56" s="36"/>
      <c r="F56" s="36"/>
    </row>
    <row r="57" spans="1:6" ht="12.75">
      <c r="A57" s="36"/>
      <c r="B57" s="36"/>
      <c r="C57" s="36"/>
      <c r="D57" s="36"/>
      <c r="E57" s="36"/>
      <c r="F57" s="36"/>
    </row>
    <row r="58" spans="1:6" ht="12.75">
      <c r="A58" s="36"/>
      <c r="B58" s="36"/>
      <c r="C58" s="36"/>
      <c r="D58" s="36"/>
      <c r="E58" s="36"/>
      <c r="F58" s="36"/>
    </row>
    <row r="59" spans="1:6" ht="12.75">
      <c r="A59" s="36"/>
      <c r="B59" s="36"/>
      <c r="C59" s="36"/>
      <c r="D59" s="36"/>
      <c r="E59" s="36"/>
      <c r="F59" s="36"/>
    </row>
    <row r="60" spans="1:6" ht="12.75">
      <c r="A60" s="36"/>
      <c r="B60" s="36"/>
      <c r="C60" s="36"/>
      <c r="D60" s="36"/>
      <c r="E60" s="36"/>
      <c r="F60" s="36"/>
    </row>
    <row r="61" spans="1:6" ht="12.75">
      <c r="A61" s="36"/>
      <c r="B61" s="36"/>
      <c r="C61" s="36"/>
      <c r="D61" s="36"/>
      <c r="E61" s="36"/>
      <c r="F61" s="36"/>
    </row>
    <row r="62" spans="1:6" ht="12.75">
      <c r="A62" s="36"/>
      <c r="B62" s="36"/>
      <c r="C62" s="36"/>
      <c r="D62" s="36"/>
      <c r="E62" s="36"/>
      <c r="F62" s="36"/>
    </row>
    <row r="63" spans="1:6" ht="12.75">
      <c r="A63" s="36"/>
      <c r="B63" s="36"/>
      <c r="C63" s="36"/>
      <c r="D63" s="36"/>
      <c r="E63" s="36"/>
      <c r="F63" s="36"/>
    </row>
    <row r="64" spans="1:6" ht="12.75">
      <c r="A64" s="36"/>
      <c r="B64" s="36"/>
      <c r="C64" s="36"/>
      <c r="D64" s="36"/>
      <c r="E64" s="36"/>
      <c r="F64" s="36"/>
    </row>
    <row r="65" spans="1:6" ht="12.75">
      <c r="A65" s="36"/>
      <c r="B65" s="36"/>
      <c r="C65" s="36"/>
      <c r="D65" s="36"/>
      <c r="E65" s="36"/>
      <c r="F65" s="36"/>
    </row>
    <row r="66" spans="1:6" ht="12.75">
      <c r="A66" s="36"/>
      <c r="B66" s="36"/>
      <c r="C66" s="36"/>
      <c r="D66" s="36"/>
      <c r="E66" s="36"/>
      <c r="F66" s="36"/>
    </row>
    <row r="67" spans="1:6" ht="12.75">
      <c r="A67" s="36"/>
      <c r="B67" s="36"/>
      <c r="C67" s="36"/>
      <c r="D67" s="36"/>
      <c r="E67" s="36"/>
      <c r="F67" s="36"/>
    </row>
    <row r="68" spans="1:6" ht="12.75">
      <c r="A68" s="36"/>
      <c r="B68" s="36"/>
      <c r="C68" s="36"/>
      <c r="D68" s="36"/>
      <c r="E68" s="36"/>
      <c r="F68" s="36"/>
    </row>
    <row r="69" spans="1:6" ht="12.75">
      <c r="A69" s="36"/>
      <c r="B69" s="36"/>
      <c r="C69" s="36"/>
      <c r="D69" s="36"/>
      <c r="E69" s="36"/>
      <c r="F69" s="36"/>
    </row>
    <row r="70" spans="1:6" ht="12.75">
      <c r="A70" s="36"/>
      <c r="B70" s="36"/>
      <c r="C70" s="36"/>
      <c r="D70" s="36"/>
      <c r="E70" s="36"/>
      <c r="F70" s="36"/>
    </row>
    <row r="71" spans="1:6" ht="12.75">
      <c r="A71" s="36"/>
      <c r="B71" s="36"/>
      <c r="C71" s="36"/>
      <c r="D71" s="36"/>
      <c r="E71" s="36"/>
      <c r="F71" s="36"/>
    </row>
    <row r="72" spans="1:6" ht="12.75">
      <c r="A72" s="36"/>
      <c r="B72" s="36"/>
      <c r="C72" s="36"/>
      <c r="D72" s="36"/>
      <c r="E72" s="36"/>
      <c r="F72" s="36"/>
    </row>
    <row r="73" spans="1:6" ht="12.75">
      <c r="A73" s="36"/>
      <c r="B73" s="36"/>
      <c r="C73" s="36"/>
      <c r="D73" s="36"/>
      <c r="E73" s="36"/>
      <c r="F73" s="36"/>
    </row>
  </sheetData>
  <sheetProtection selectLockedCells="1" selectUnlockedCells="1"/>
  <mergeCells count="17">
    <mergeCell ref="D20:E20"/>
    <mergeCell ref="D22:E22"/>
    <mergeCell ref="D25:E25"/>
    <mergeCell ref="A1:F1"/>
    <mergeCell ref="A3:A6"/>
    <mergeCell ref="B3:C6"/>
    <mergeCell ref="D3:E6"/>
    <mergeCell ref="F3:F4"/>
    <mergeCell ref="D18:E18"/>
    <mergeCell ref="G9:I10"/>
    <mergeCell ref="D10:E10"/>
    <mergeCell ref="D12:E12"/>
    <mergeCell ref="D13:E13"/>
    <mergeCell ref="B7:E7"/>
    <mergeCell ref="C8:E8"/>
    <mergeCell ref="D9:E9"/>
    <mergeCell ref="F5:F6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zoomScale="110" zoomScaleNormal="110" zoomScalePageLayoutView="0" workbookViewId="0" topLeftCell="A1">
      <selection activeCell="A1" sqref="A1:G83"/>
    </sheetView>
  </sheetViews>
  <sheetFormatPr defaultColWidth="11.57421875" defaultRowHeight="12.75"/>
  <cols>
    <col min="1" max="1" width="4.28125" style="0" customWidth="1"/>
    <col min="2" max="2" width="4.28125" style="0" bestFit="1" customWidth="1"/>
    <col min="3" max="4" width="7.7109375" style="0" customWidth="1"/>
    <col min="5" max="5" width="40.421875" style="0" customWidth="1"/>
    <col min="6" max="6" width="13.140625" style="38" customWidth="1"/>
  </cols>
  <sheetData>
    <row r="1" spans="1:6" ht="20.25" customHeight="1">
      <c r="A1" s="501" t="s">
        <v>101</v>
      </c>
      <c r="B1" s="501"/>
      <c r="C1" s="501"/>
      <c r="D1" s="501"/>
      <c r="E1" s="501"/>
      <c r="F1" s="501"/>
    </row>
    <row r="2" spans="1:6" ht="13.5" thickBot="1">
      <c r="A2" s="24"/>
      <c r="B2" s="24"/>
      <c r="C2" s="24"/>
      <c r="D2" s="24"/>
      <c r="E2" s="24"/>
      <c r="F2" s="39"/>
    </row>
    <row r="3" spans="1:6" ht="12.75" customHeight="1" thickBot="1">
      <c r="A3" s="489"/>
      <c r="B3" s="480" t="s">
        <v>65</v>
      </c>
      <c r="C3" s="480"/>
      <c r="D3" s="493" t="s">
        <v>66</v>
      </c>
      <c r="E3" s="493"/>
      <c r="F3" s="629" t="s">
        <v>479</v>
      </c>
    </row>
    <row r="4" spans="1:6" ht="13.5" thickBot="1">
      <c r="A4" s="490"/>
      <c r="B4" s="491"/>
      <c r="C4" s="492"/>
      <c r="D4" s="494"/>
      <c r="E4" s="494"/>
      <c r="F4" s="630"/>
    </row>
    <row r="5" spans="1:6" ht="12.75" customHeight="1" thickBot="1">
      <c r="A5" s="490"/>
      <c r="B5" s="491"/>
      <c r="C5" s="492"/>
      <c r="D5" s="494"/>
      <c r="E5" s="494"/>
      <c r="F5" s="480">
        <v>2020</v>
      </c>
    </row>
    <row r="6" spans="1:6" ht="34.5" customHeight="1" thickBot="1">
      <c r="A6" s="490"/>
      <c r="B6" s="491"/>
      <c r="C6" s="492"/>
      <c r="D6" s="494"/>
      <c r="E6" s="494"/>
      <c r="F6" s="481"/>
    </row>
    <row r="7" spans="1:6" ht="27.75" customHeight="1">
      <c r="A7" s="132"/>
      <c r="B7" s="483" t="s">
        <v>102</v>
      </c>
      <c r="C7" s="483"/>
      <c r="D7" s="483"/>
      <c r="E7" s="483"/>
      <c r="F7" s="321">
        <f>F8+F23+F26+F33</f>
        <v>1004210.6</v>
      </c>
    </row>
    <row r="8" spans="1:6" ht="12.75">
      <c r="A8" s="133">
        <v>1</v>
      </c>
      <c r="B8" s="105" t="s">
        <v>103</v>
      </c>
      <c r="C8" s="500" t="s">
        <v>104</v>
      </c>
      <c r="D8" s="500"/>
      <c r="E8" s="471"/>
      <c r="F8" s="286">
        <f>SUM(F9+F21+F14)</f>
        <v>127120</v>
      </c>
    </row>
    <row r="9" spans="1:6" ht="12.75">
      <c r="A9" s="133">
        <v>2</v>
      </c>
      <c r="B9" s="83"/>
      <c r="C9" s="107" t="s">
        <v>105</v>
      </c>
      <c r="D9" s="479" t="s">
        <v>106</v>
      </c>
      <c r="E9" s="469"/>
      <c r="F9" s="287">
        <f>SUM(F10:F13)</f>
        <v>107100</v>
      </c>
    </row>
    <row r="10" spans="1:6" ht="12.75">
      <c r="A10" s="133">
        <v>3</v>
      </c>
      <c r="B10" s="110">
        <v>41</v>
      </c>
      <c r="C10" s="83"/>
      <c r="D10" s="156">
        <v>610</v>
      </c>
      <c r="E10" s="283" t="s">
        <v>365</v>
      </c>
      <c r="F10" s="288">
        <v>72800</v>
      </c>
    </row>
    <row r="11" spans="1:8" ht="12.75">
      <c r="A11" s="133">
        <v>4</v>
      </c>
      <c r="B11" s="110">
        <v>41</v>
      </c>
      <c r="C11" s="83"/>
      <c r="D11" s="156">
        <v>620</v>
      </c>
      <c r="E11" s="283" t="s">
        <v>72</v>
      </c>
      <c r="F11" s="288">
        <v>25400</v>
      </c>
      <c r="H11" s="22"/>
    </row>
    <row r="12" spans="1:6" ht="12.75">
      <c r="A12" s="133">
        <v>5</v>
      </c>
      <c r="B12" s="110">
        <v>41</v>
      </c>
      <c r="C12" s="83"/>
      <c r="D12" s="156">
        <v>630</v>
      </c>
      <c r="E12" s="283" t="s">
        <v>393</v>
      </c>
      <c r="F12" s="288">
        <v>8700</v>
      </c>
    </row>
    <row r="13" spans="1:6" ht="12.75">
      <c r="A13" s="133">
        <v>6</v>
      </c>
      <c r="B13" s="110">
        <v>41</v>
      </c>
      <c r="C13" s="83"/>
      <c r="D13" s="156">
        <v>640</v>
      </c>
      <c r="E13" s="283" t="s">
        <v>408</v>
      </c>
      <c r="F13" s="288">
        <v>200</v>
      </c>
    </row>
    <row r="14" spans="1:6" ht="12.75">
      <c r="A14" s="133">
        <v>7</v>
      </c>
      <c r="B14" s="83"/>
      <c r="C14" s="107" t="s">
        <v>107</v>
      </c>
      <c r="D14" s="479" t="s">
        <v>354</v>
      </c>
      <c r="E14" s="469"/>
      <c r="F14" s="287">
        <f>SUM(F15:F20)</f>
        <v>19620</v>
      </c>
    </row>
    <row r="15" spans="1:6" ht="12.75">
      <c r="A15" s="133">
        <v>8</v>
      </c>
      <c r="B15" s="110" t="s">
        <v>344</v>
      </c>
      <c r="C15" s="83"/>
      <c r="D15" s="156">
        <v>610</v>
      </c>
      <c r="E15" s="283" t="s">
        <v>365</v>
      </c>
      <c r="F15" s="288">
        <v>13000</v>
      </c>
    </row>
    <row r="16" spans="1:6" ht="12.75">
      <c r="A16" s="133">
        <v>9</v>
      </c>
      <c r="B16" s="110" t="s">
        <v>345</v>
      </c>
      <c r="C16" s="83"/>
      <c r="D16" s="156">
        <v>610</v>
      </c>
      <c r="E16" s="283" t="s">
        <v>365</v>
      </c>
      <c r="F16" s="288"/>
    </row>
    <row r="17" spans="1:6" ht="12.75">
      <c r="A17" s="133">
        <v>10</v>
      </c>
      <c r="B17" s="110">
        <v>41</v>
      </c>
      <c r="C17" s="83"/>
      <c r="D17" s="156">
        <v>610</v>
      </c>
      <c r="E17" s="283" t="s">
        <v>365</v>
      </c>
      <c r="F17" s="288"/>
    </row>
    <row r="18" spans="1:6" ht="12.75">
      <c r="A18" s="133">
        <v>11</v>
      </c>
      <c r="B18" s="110">
        <v>41</v>
      </c>
      <c r="C18" s="83"/>
      <c r="D18" s="156">
        <v>620</v>
      </c>
      <c r="E18" s="283" t="s">
        <v>72</v>
      </c>
      <c r="F18" s="288">
        <v>5000</v>
      </c>
    </row>
    <row r="19" spans="1:6" ht="12.75">
      <c r="A19" s="133">
        <v>12</v>
      </c>
      <c r="B19" s="110">
        <v>41</v>
      </c>
      <c r="C19" s="83"/>
      <c r="D19" s="156">
        <v>630</v>
      </c>
      <c r="E19" s="283" t="s">
        <v>393</v>
      </c>
      <c r="F19" s="288">
        <v>1120</v>
      </c>
    </row>
    <row r="20" spans="1:6" ht="12.75">
      <c r="A20" s="133">
        <v>13</v>
      </c>
      <c r="B20" s="110">
        <v>41</v>
      </c>
      <c r="C20" s="83"/>
      <c r="D20" s="156">
        <v>640</v>
      </c>
      <c r="E20" s="283" t="s">
        <v>408</v>
      </c>
      <c r="F20" s="288">
        <v>500</v>
      </c>
    </row>
    <row r="21" spans="1:6" ht="12.75">
      <c r="A21" s="133">
        <v>14</v>
      </c>
      <c r="B21" s="83"/>
      <c r="C21" s="107" t="s">
        <v>107</v>
      </c>
      <c r="D21" s="479" t="s">
        <v>108</v>
      </c>
      <c r="E21" s="469"/>
      <c r="F21" s="287">
        <f>SUM(F22:F22)</f>
        <v>400</v>
      </c>
    </row>
    <row r="22" spans="1:6" ht="12.75">
      <c r="A22" s="133">
        <v>15</v>
      </c>
      <c r="B22" s="110">
        <v>41</v>
      </c>
      <c r="C22" s="83"/>
      <c r="D22" s="110">
        <v>630</v>
      </c>
      <c r="E22" s="283" t="s">
        <v>393</v>
      </c>
      <c r="F22" s="288">
        <v>400</v>
      </c>
    </row>
    <row r="23" spans="1:6" ht="12.75">
      <c r="A23" s="133">
        <v>16</v>
      </c>
      <c r="B23" s="124" t="s">
        <v>109</v>
      </c>
      <c r="C23" s="484" t="s">
        <v>110</v>
      </c>
      <c r="D23" s="484"/>
      <c r="E23" s="485"/>
      <c r="F23" s="304">
        <f>SUM(F24)</f>
        <v>450</v>
      </c>
    </row>
    <row r="24" spans="1:6" ht="12.75">
      <c r="A24" s="133">
        <v>17</v>
      </c>
      <c r="B24" s="83"/>
      <c r="C24" s="107" t="s">
        <v>111</v>
      </c>
      <c r="D24" s="479" t="s">
        <v>112</v>
      </c>
      <c r="E24" s="469"/>
      <c r="F24" s="287">
        <f>F25</f>
        <v>450</v>
      </c>
    </row>
    <row r="25" spans="1:6" ht="12.75">
      <c r="A25" s="133">
        <v>18</v>
      </c>
      <c r="B25" s="110">
        <v>111</v>
      </c>
      <c r="C25" s="83"/>
      <c r="D25" s="110">
        <v>630</v>
      </c>
      <c r="E25" s="283" t="s">
        <v>393</v>
      </c>
      <c r="F25" s="288">
        <v>450</v>
      </c>
    </row>
    <row r="26" spans="1:6" ht="12.75">
      <c r="A26" s="133">
        <v>19</v>
      </c>
      <c r="B26" s="124" t="s">
        <v>113</v>
      </c>
      <c r="C26" s="484" t="s">
        <v>114</v>
      </c>
      <c r="D26" s="484"/>
      <c r="E26" s="485"/>
      <c r="F26" s="304">
        <f>F27</f>
        <v>45320</v>
      </c>
    </row>
    <row r="27" spans="1:6" ht="12.75">
      <c r="A27" s="133">
        <v>20</v>
      </c>
      <c r="B27" s="83"/>
      <c r="C27" s="107" t="s">
        <v>115</v>
      </c>
      <c r="D27" s="479" t="s">
        <v>116</v>
      </c>
      <c r="E27" s="469"/>
      <c r="F27" s="287">
        <f>F28</f>
        <v>45320</v>
      </c>
    </row>
    <row r="28" spans="1:6" ht="12.75">
      <c r="A28" s="133">
        <v>21</v>
      </c>
      <c r="B28" s="83"/>
      <c r="C28" s="83"/>
      <c r="D28" s="478" t="s">
        <v>117</v>
      </c>
      <c r="E28" s="473"/>
      <c r="F28" s="290">
        <f>SUM(F29:F32)</f>
        <v>45320</v>
      </c>
    </row>
    <row r="29" spans="1:6" ht="12.75">
      <c r="A29" s="133">
        <v>22</v>
      </c>
      <c r="B29" s="110">
        <v>41</v>
      </c>
      <c r="C29" s="83"/>
      <c r="D29" s="156">
        <v>610</v>
      </c>
      <c r="E29" s="283" t="s">
        <v>365</v>
      </c>
      <c r="F29" s="288">
        <v>31200</v>
      </c>
    </row>
    <row r="30" spans="1:6" ht="12.75">
      <c r="A30" s="133">
        <v>23</v>
      </c>
      <c r="B30" s="110">
        <v>41</v>
      </c>
      <c r="C30" s="83"/>
      <c r="D30" s="156">
        <v>620</v>
      </c>
      <c r="E30" s="283" t="s">
        <v>72</v>
      </c>
      <c r="F30" s="288">
        <v>10800</v>
      </c>
    </row>
    <row r="31" spans="1:6" ht="12.75">
      <c r="A31" s="133">
        <v>24</v>
      </c>
      <c r="B31" s="110">
        <v>41</v>
      </c>
      <c r="C31" s="83"/>
      <c r="D31" s="156">
        <v>630</v>
      </c>
      <c r="E31" s="283" t="s">
        <v>393</v>
      </c>
      <c r="F31" s="288">
        <v>3220</v>
      </c>
    </row>
    <row r="32" spans="1:6" ht="12.75">
      <c r="A32" s="133">
        <v>25</v>
      </c>
      <c r="B32" s="110">
        <v>41</v>
      </c>
      <c r="C32" s="83"/>
      <c r="D32" s="156">
        <v>640</v>
      </c>
      <c r="E32" s="283" t="s">
        <v>408</v>
      </c>
      <c r="F32" s="288">
        <v>100</v>
      </c>
    </row>
    <row r="33" spans="1:6" ht="12.75">
      <c r="A33" s="133">
        <v>26</v>
      </c>
      <c r="B33" s="124" t="s">
        <v>75</v>
      </c>
      <c r="C33" s="484" t="s">
        <v>76</v>
      </c>
      <c r="D33" s="484"/>
      <c r="E33" s="485"/>
      <c r="F33" s="304">
        <f>SUM(F34+F60+F46)</f>
        <v>831320.6</v>
      </c>
    </row>
    <row r="34" spans="1:6" ht="12.75">
      <c r="A34" s="133">
        <v>27</v>
      </c>
      <c r="B34" s="83"/>
      <c r="C34" s="107" t="s">
        <v>119</v>
      </c>
      <c r="D34" s="479" t="s">
        <v>120</v>
      </c>
      <c r="E34" s="469"/>
      <c r="F34" s="287">
        <f>SUM(F35)</f>
        <v>19635</v>
      </c>
    </row>
    <row r="35" spans="1:6" ht="12.75">
      <c r="A35" s="133">
        <v>28</v>
      </c>
      <c r="B35" s="83"/>
      <c r="C35" s="83"/>
      <c r="D35" s="478" t="s">
        <v>121</v>
      </c>
      <c r="E35" s="473"/>
      <c r="F35" s="290">
        <f>F40+F45</f>
        <v>19635</v>
      </c>
    </row>
    <row r="36" spans="1:6" ht="12.75">
      <c r="A36" s="133">
        <v>29</v>
      </c>
      <c r="B36" s="110">
        <v>111</v>
      </c>
      <c r="C36" s="83"/>
      <c r="D36" s="156">
        <v>610</v>
      </c>
      <c r="E36" s="283" t="s">
        <v>365</v>
      </c>
      <c r="F36" s="288">
        <v>10000</v>
      </c>
    </row>
    <row r="37" spans="1:6" ht="12.75">
      <c r="A37" s="133">
        <v>30</v>
      </c>
      <c r="B37" s="110">
        <v>111</v>
      </c>
      <c r="C37" s="83"/>
      <c r="D37" s="156">
        <v>620</v>
      </c>
      <c r="E37" s="283" t="s">
        <v>72</v>
      </c>
      <c r="F37" s="288">
        <v>2200</v>
      </c>
    </row>
    <row r="38" spans="1:6" ht="12.75">
      <c r="A38" s="133">
        <v>31</v>
      </c>
      <c r="B38" s="110">
        <v>111</v>
      </c>
      <c r="C38" s="83"/>
      <c r="D38" s="156">
        <v>630</v>
      </c>
      <c r="E38" s="283" t="s">
        <v>393</v>
      </c>
      <c r="F38" s="288">
        <v>500</v>
      </c>
    </row>
    <row r="39" spans="1:6" ht="12.75">
      <c r="A39" s="133">
        <v>32</v>
      </c>
      <c r="B39" s="110">
        <v>111</v>
      </c>
      <c r="C39" s="83"/>
      <c r="D39" s="156">
        <v>640</v>
      </c>
      <c r="E39" s="283" t="s">
        <v>408</v>
      </c>
      <c r="F39" s="288">
        <v>160</v>
      </c>
    </row>
    <row r="40" spans="1:6" ht="12.75">
      <c r="A40" s="133">
        <v>33</v>
      </c>
      <c r="B40" s="187">
        <v>111</v>
      </c>
      <c r="C40" s="188"/>
      <c r="D40" s="187"/>
      <c r="E40" s="344" t="s">
        <v>350</v>
      </c>
      <c r="F40" s="347">
        <f>SUM(F36:F39)</f>
        <v>12860</v>
      </c>
    </row>
    <row r="41" spans="1:6" ht="12.75">
      <c r="A41" s="133">
        <v>34</v>
      </c>
      <c r="B41" s="110">
        <v>41</v>
      </c>
      <c r="C41" s="83"/>
      <c r="D41" s="156">
        <v>610</v>
      </c>
      <c r="E41" s="283" t="s">
        <v>365</v>
      </c>
      <c r="F41" s="288">
        <v>4000</v>
      </c>
    </row>
    <row r="42" spans="1:6" ht="12.75">
      <c r="A42" s="133">
        <v>35</v>
      </c>
      <c r="B42" s="110">
        <v>41</v>
      </c>
      <c r="C42" s="83"/>
      <c r="D42" s="156">
        <v>620</v>
      </c>
      <c r="E42" s="283" t="s">
        <v>72</v>
      </c>
      <c r="F42" s="288">
        <v>2600</v>
      </c>
    </row>
    <row r="43" spans="1:6" ht="12.75">
      <c r="A43" s="133">
        <v>36</v>
      </c>
      <c r="B43" s="110">
        <v>41</v>
      </c>
      <c r="C43" s="83"/>
      <c r="D43" s="156">
        <v>630</v>
      </c>
      <c r="E43" s="283" t="s">
        <v>393</v>
      </c>
      <c r="F43" s="288">
        <v>175</v>
      </c>
    </row>
    <row r="44" spans="1:6" ht="12.75">
      <c r="A44" s="133">
        <v>37</v>
      </c>
      <c r="B44" s="110">
        <v>41</v>
      </c>
      <c r="C44" s="83"/>
      <c r="D44" s="156">
        <v>640</v>
      </c>
      <c r="E44" s="283" t="s">
        <v>408</v>
      </c>
      <c r="F44" s="288"/>
    </row>
    <row r="45" spans="1:6" ht="12.75">
      <c r="A45" s="133">
        <v>38</v>
      </c>
      <c r="B45" s="189">
        <v>41</v>
      </c>
      <c r="C45" s="190"/>
      <c r="D45" s="189"/>
      <c r="E45" s="345" t="s">
        <v>350</v>
      </c>
      <c r="F45" s="348">
        <f>SUM(F41:F44)</f>
        <v>6775</v>
      </c>
    </row>
    <row r="46" spans="1:6" ht="12.75">
      <c r="A46" s="133">
        <v>39</v>
      </c>
      <c r="B46" s="83"/>
      <c r="C46" s="107" t="s">
        <v>77</v>
      </c>
      <c r="D46" s="479" t="s">
        <v>122</v>
      </c>
      <c r="E46" s="469"/>
      <c r="F46" s="287">
        <f>SUM(F47)</f>
        <v>811685.6</v>
      </c>
    </row>
    <row r="47" spans="1:6" ht="12.75">
      <c r="A47" s="133">
        <v>40</v>
      </c>
      <c r="B47" s="83"/>
      <c r="C47" s="83"/>
      <c r="D47" s="478" t="s">
        <v>21</v>
      </c>
      <c r="E47" s="473"/>
      <c r="F47" s="290">
        <f>F51+F54+F59</f>
        <v>811685.6</v>
      </c>
    </row>
    <row r="48" spans="1:6" ht="12.75">
      <c r="A48" s="133">
        <v>41</v>
      </c>
      <c r="B48" s="110">
        <v>111</v>
      </c>
      <c r="C48" s="83"/>
      <c r="D48" s="156">
        <v>610</v>
      </c>
      <c r="E48" s="283" t="s">
        <v>365</v>
      </c>
      <c r="F48" s="288">
        <v>3600</v>
      </c>
    </row>
    <row r="49" spans="1:6" ht="12.75">
      <c r="A49" s="133">
        <v>42</v>
      </c>
      <c r="B49" s="110">
        <v>111</v>
      </c>
      <c r="C49" s="83"/>
      <c r="D49" s="156">
        <v>620</v>
      </c>
      <c r="E49" s="283" t="s">
        <v>72</v>
      </c>
      <c r="F49" s="288">
        <v>1260</v>
      </c>
    </row>
    <row r="50" spans="1:13" ht="12.75">
      <c r="A50" s="133">
        <v>43</v>
      </c>
      <c r="B50" s="110">
        <v>111</v>
      </c>
      <c r="C50" s="83"/>
      <c r="D50" s="156">
        <v>630</v>
      </c>
      <c r="E50" s="283" t="s">
        <v>393</v>
      </c>
      <c r="F50" s="288">
        <v>990</v>
      </c>
      <c r="G50" s="22"/>
      <c r="H50" s="22"/>
      <c r="I50" s="22"/>
      <c r="J50" s="22"/>
      <c r="K50" s="22"/>
      <c r="L50" s="22"/>
      <c r="M50" s="22"/>
    </row>
    <row r="51" spans="1:6" ht="12.75">
      <c r="A51" s="133">
        <v>44</v>
      </c>
      <c r="B51" s="187">
        <v>111</v>
      </c>
      <c r="C51" s="188"/>
      <c r="D51" s="187"/>
      <c r="E51" s="344" t="s">
        <v>350</v>
      </c>
      <c r="F51" s="347">
        <f>SUM(F48:F50)</f>
        <v>5850</v>
      </c>
    </row>
    <row r="52" spans="1:6" ht="12.75">
      <c r="A52" s="133">
        <v>45</v>
      </c>
      <c r="B52" s="83" t="s">
        <v>342</v>
      </c>
      <c r="C52" s="83"/>
      <c r="D52" s="110">
        <v>610</v>
      </c>
      <c r="E52" s="283" t="s">
        <v>365</v>
      </c>
      <c r="F52" s="288">
        <v>17000</v>
      </c>
    </row>
    <row r="53" spans="1:6" ht="12.75">
      <c r="A53" s="133">
        <v>46</v>
      </c>
      <c r="B53" s="83" t="s">
        <v>342</v>
      </c>
      <c r="C53" s="83"/>
      <c r="D53" s="110">
        <v>620</v>
      </c>
      <c r="E53" s="283" t="s">
        <v>72</v>
      </c>
      <c r="F53" s="288">
        <v>6000</v>
      </c>
    </row>
    <row r="54" spans="1:6" ht="12.75">
      <c r="A54" s="133">
        <v>47</v>
      </c>
      <c r="B54" s="191" t="s">
        <v>342</v>
      </c>
      <c r="C54" s="191"/>
      <c r="D54" s="192"/>
      <c r="E54" s="346" t="s">
        <v>350</v>
      </c>
      <c r="F54" s="349">
        <f>SUM(F52:F53)</f>
        <v>23000</v>
      </c>
    </row>
    <row r="55" spans="1:8" ht="12.75">
      <c r="A55" s="133">
        <v>48</v>
      </c>
      <c r="B55" s="110">
        <v>41</v>
      </c>
      <c r="C55" s="83"/>
      <c r="D55" s="156">
        <v>610</v>
      </c>
      <c r="E55" s="283" t="s">
        <v>365</v>
      </c>
      <c r="F55" s="288">
        <v>479000</v>
      </c>
      <c r="H55" s="22"/>
    </row>
    <row r="56" spans="1:6" ht="12.75">
      <c r="A56" s="133">
        <v>49</v>
      </c>
      <c r="B56" s="110">
        <v>41</v>
      </c>
      <c r="C56" s="83"/>
      <c r="D56" s="156">
        <v>620</v>
      </c>
      <c r="E56" s="283" t="s">
        <v>72</v>
      </c>
      <c r="F56" s="288">
        <v>167000</v>
      </c>
    </row>
    <row r="57" spans="1:8" ht="12.75">
      <c r="A57" s="133">
        <v>50</v>
      </c>
      <c r="B57" s="110">
        <v>41</v>
      </c>
      <c r="C57" s="83"/>
      <c r="D57" s="156">
        <v>630</v>
      </c>
      <c r="E57" s="283" t="s">
        <v>393</v>
      </c>
      <c r="F57" s="288">
        <v>131835.6</v>
      </c>
      <c r="H57" s="22"/>
    </row>
    <row r="58" spans="1:6" ht="12.75">
      <c r="A58" s="133">
        <v>51</v>
      </c>
      <c r="B58" s="110">
        <v>41</v>
      </c>
      <c r="C58" s="83"/>
      <c r="D58" s="156">
        <v>640</v>
      </c>
      <c r="E58" s="283" t="s">
        <v>408</v>
      </c>
      <c r="F58" s="288">
        <v>5000</v>
      </c>
    </row>
    <row r="59" spans="1:6" ht="12.75">
      <c r="A59" s="133">
        <v>52</v>
      </c>
      <c r="B59" s="189">
        <v>41</v>
      </c>
      <c r="C59" s="141"/>
      <c r="D59" s="189"/>
      <c r="E59" s="345" t="s">
        <v>350</v>
      </c>
      <c r="F59" s="348">
        <f>SUM(F55:F58)</f>
        <v>782835.6</v>
      </c>
    </row>
    <row r="60" spans="1:6" s="35" customFormat="1" ht="12.75">
      <c r="A60" s="133">
        <v>53</v>
      </c>
      <c r="B60" s="83"/>
      <c r="C60" s="107" t="s">
        <v>123</v>
      </c>
      <c r="D60" s="479" t="s">
        <v>124</v>
      </c>
      <c r="E60" s="469"/>
      <c r="F60" s="287">
        <f>SUM(F61)</f>
        <v>0</v>
      </c>
    </row>
    <row r="61" spans="1:6" ht="12.75">
      <c r="A61" s="133">
        <v>54</v>
      </c>
      <c r="B61" s="83"/>
      <c r="C61" s="83"/>
      <c r="D61" s="478" t="s">
        <v>125</v>
      </c>
      <c r="E61" s="473"/>
      <c r="F61" s="290">
        <f>SUM(F62:F62)</f>
        <v>0</v>
      </c>
    </row>
    <row r="62" spans="1:6" ht="13.5" thickBot="1">
      <c r="A62" s="134">
        <v>55</v>
      </c>
      <c r="B62" s="136">
        <v>111</v>
      </c>
      <c r="C62" s="135"/>
      <c r="D62" s="136">
        <v>630</v>
      </c>
      <c r="E62" s="284" t="s">
        <v>488</v>
      </c>
      <c r="F62" s="291"/>
    </row>
    <row r="63" spans="1:6" ht="12.75">
      <c r="A63" s="36"/>
      <c r="B63" s="36"/>
      <c r="C63" s="36"/>
      <c r="D63" s="36"/>
      <c r="E63" s="36"/>
      <c r="F63" s="36"/>
    </row>
    <row r="64" spans="1:6" ht="12.75">
      <c r="A64" s="36"/>
      <c r="B64" s="36"/>
      <c r="C64" s="36"/>
      <c r="D64" s="36"/>
      <c r="E64" s="36"/>
      <c r="F64" s="36"/>
    </row>
    <row r="65" spans="1:6" ht="12.75">
      <c r="A65" s="36"/>
      <c r="B65" s="36"/>
      <c r="C65" s="36"/>
      <c r="D65" s="36"/>
      <c r="E65" s="36"/>
      <c r="F65" s="36"/>
    </row>
    <row r="66" spans="1:6" ht="20.25" customHeight="1">
      <c r="A66" s="501" t="s">
        <v>101</v>
      </c>
      <c r="B66" s="501"/>
      <c r="C66" s="501"/>
      <c r="D66" s="501"/>
      <c r="E66" s="501"/>
      <c r="F66" s="501"/>
    </row>
    <row r="67" spans="1:6" ht="12.75">
      <c r="A67" s="36"/>
      <c r="B67" s="36"/>
      <c r="C67" s="36"/>
      <c r="D67" s="36"/>
      <c r="E67" s="36"/>
      <c r="F67" s="36"/>
    </row>
    <row r="68" spans="1:6" ht="13.5" thickBot="1">
      <c r="A68" s="24"/>
      <c r="B68" s="24"/>
      <c r="C68" s="24"/>
      <c r="D68" s="24"/>
      <c r="E68" s="24"/>
      <c r="F68" s="39"/>
    </row>
    <row r="69" spans="1:6" ht="12.75" customHeight="1" thickBot="1">
      <c r="A69" s="502"/>
      <c r="B69" s="495" t="s">
        <v>65</v>
      </c>
      <c r="C69" s="495"/>
      <c r="D69" s="498" t="s">
        <v>66</v>
      </c>
      <c r="E69" s="498"/>
      <c r="F69" s="627" t="s">
        <v>479</v>
      </c>
    </row>
    <row r="70" spans="1:6" ht="13.5" thickBot="1">
      <c r="A70" s="503"/>
      <c r="B70" s="496"/>
      <c r="C70" s="497"/>
      <c r="D70" s="499"/>
      <c r="E70" s="499"/>
      <c r="F70" s="628"/>
    </row>
    <row r="71" spans="1:6" ht="18.75" customHeight="1" thickBot="1">
      <c r="A71" s="503"/>
      <c r="B71" s="496"/>
      <c r="C71" s="497"/>
      <c r="D71" s="499"/>
      <c r="E71" s="499"/>
      <c r="F71" s="639">
        <v>2020</v>
      </c>
    </row>
    <row r="72" spans="1:6" ht="26.25" customHeight="1" thickBot="1">
      <c r="A72" s="503"/>
      <c r="B72" s="496"/>
      <c r="C72" s="497"/>
      <c r="D72" s="499"/>
      <c r="E72" s="499"/>
      <c r="F72" s="638"/>
    </row>
    <row r="73" spans="1:6" ht="12.75">
      <c r="A73" s="132"/>
      <c r="B73" s="483" t="s">
        <v>102</v>
      </c>
      <c r="C73" s="483"/>
      <c r="D73" s="483"/>
      <c r="E73" s="483"/>
      <c r="F73" s="144">
        <f>F75+F97+F103+F106+F122+F132+F176+F142</f>
        <v>0</v>
      </c>
    </row>
    <row r="74" spans="1:6" ht="13.5" customHeight="1">
      <c r="A74" s="133">
        <v>1</v>
      </c>
      <c r="B74" s="105" t="s">
        <v>103</v>
      </c>
      <c r="C74" s="500" t="s">
        <v>104</v>
      </c>
      <c r="D74" s="500"/>
      <c r="E74" s="500"/>
      <c r="F74" s="106">
        <f>SUM(F75+F97)</f>
        <v>0</v>
      </c>
    </row>
    <row r="75" spans="1:6" ht="12.75">
      <c r="A75" s="133">
        <v>2</v>
      </c>
      <c r="B75" s="83"/>
      <c r="C75" s="107" t="s">
        <v>105</v>
      </c>
      <c r="D75" s="479" t="s">
        <v>106</v>
      </c>
      <c r="E75" s="479"/>
      <c r="F75" s="108">
        <f>SUM(F76:F96)</f>
        <v>0</v>
      </c>
    </row>
    <row r="76" spans="1:6" ht="12.75">
      <c r="A76" s="133">
        <v>3</v>
      </c>
      <c r="B76" s="110">
        <v>111</v>
      </c>
      <c r="C76" s="83"/>
      <c r="D76" s="207">
        <v>713</v>
      </c>
      <c r="E76" s="83" t="s">
        <v>475</v>
      </c>
      <c r="F76" s="84">
        <v>0</v>
      </c>
    </row>
    <row r="77" spans="1:6" ht="12.75">
      <c r="A77" s="133">
        <v>4</v>
      </c>
      <c r="B77" s="110">
        <v>41</v>
      </c>
      <c r="C77" s="83"/>
      <c r="D77" s="207">
        <v>713</v>
      </c>
      <c r="E77" s="83" t="s">
        <v>126</v>
      </c>
      <c r="F77" s="84"/>
    </row>
    <row r="78" spans="1:6" ht="13.5" thickBot="1">
      <c r="A78" s="134">
        <v>5</v>
      </c>
      <c r="B78" s="136">
        <v>41</v>
      </c>
      <c r="C78" s="135"/>
      <c r="D78" s="208">
        <v>717</v>
      </c>
      <c r="E78" s="135" t="s">
        <v>357</v>
      </c>
      <c r="F78" s="119"/>
    </row>
    <row r="79" spans="1:6" ht="12.75">
      <c r="A79" s="36"/>
      <c r="B79" s="36"/>
      <c r="C79" s="36"/>
      <c r="D79" s="36"/>
      <c r="E79" s="36"/>
      <c r="F79" s="36"/>
    </row>
    <row r="80" spans="1:6" ht="12.75">
      <c r="A80" s="36"/>
      <c r="B80" s="36"/>
      <c r="C80" s="36"/>
      <c r="D80" s="36"/>
      <c r="E80" s="36"/>
      <c r="F80" s="36"/>
    </row>
    <row r="81" spans="1:6" ht="12.75">
      <c r="A81" s="36"/>
      <c r="B81" s="36"/>
      <c r="C81" s="36"/>
      <c r="D81" s="36"/>
      <c r="E81" s="36"/>
      <c r="F81" s="36"/>
    </row>
    <row r="82" spans="1:6" ht="12.75">
      <c r="A82" s="36"/>
      <c r="B82" s="36"/>
      <c r="C82" s="36"/>
      <c r="D82" s="36"/>
      <c r="E82" s="36"/>
      <c r="F82" s="36"/>
    </row>
    <row r="83" spans="1:6" ht="12.75">
      <c r="A83" s="36"/>
      <c r="B83" s="36"/>
      <c r="C83" s="36"/>
      <c r="D83" s="36"/>
      <c r="E83" s="36"/>
      <c r="F83" s="36"/>
    </row>
    <row r="84" spans="1:6" ht="12.75">
      <c r="A84" s="36"/>
      <c r="B84" s="36"/>
      <c r="C84" s="36"/>
      <c r="D84" s="36"/>
      <c r="E84" s="36"/>
      <c r="F84" s="36"/>
    </row>
    <row r="85" spans="1:6" ht="12.75">
      <c r="A85" s="36"/>
      <c r="B85" s="36"/>
      <c r="C85" s="36"/>
      <c r="D85" s="36"/>
      <c r="E85" s="36"/>
      <c r="F85" s="36"/>
    </row>
    <row r="86" spans="1:6" ht="12.75">
      <c r="A86" s="36"/>
      <c r="B86" s="36"/>
      <c r="C86" s="36"/>
      <c r="D86" s="36"/>
      <c r="E86" s="36"/>
      <c r="F86" s="36"/>
    </row>
    <row r="87" spans="1:6" ht="12.75">
      <c r="A87" s="36"/>
      <c r="B87" s="36"/>
      <c r="C87" s="36"/>
      <c r="D87" s="36"/>
      <c r="E87" s="36"/>
      <c r="F87" s="36"/>
    </row>
    <row r="88" spans="1:6" ht="12.75">
      <c r="A88" s="36"/>
      <c r="B88" s="36"/>
      <c r="C88" s="36"/>
      <c r="D88" s="36"/>
      <c r="E88" s="36"/>
      <c r="F88" s="36"/>
    </row>
    <row r="89" spans="1:6" ht="12.75">
      <c r="A89" s="36"/>
      <c r="B89" s="36"/>
      <c r="C89" s="36"/>
      <c r="D89" s="36"/>
      <c r="E89" s="36"/>
      <c r="F89" s="36"/>
    </row>
    <row r="90" spans="1:6" ht="12.75">
      <c r="A90" s="36"/>
      <c r="B90" s="36"/>
      <c r="C90" s="36"/>
      <c r="D90" s="36"/>
      <c r="E90" s="36"/>
      <c r="F90" s="36"/>
    </row>
    <row r="91" spans="1:6" ht="12.75">
      <c r="A91" s="36"/>
      <c r="B91" s="36"/>
      <c r="C91" s="36"/>
      <c r="D91" s="36"/>
      <c r="E91" s="36"/>
      <c r="F91" s="36"/>
    </row>
    <row r="92" spans="1:6" ht="12.75">
      <c r="A92" s="36"/>
      <c r="B92" s="36"/>
      <c r="C92" s="36"/>
      <c r="D92" s="36"/>
      <c r="E92" s="36"/>
      <c r="F92" s="36"/>
    </row>
    <row r="93" spans="1:6" ht="12.75">
      <c r="A93" s="36"/>
      <c r="B93" s="36"/>
      <c r="C93" s="36"/>
      <c r="D93" s="36"/>
      <c r="E93" s="36"/>
      <c r="F93" s="36"/>
    </row>
    <row r="94" spans="1:6" ht="12.75">
      <c r="A94" s="36"/>
      <c r="B94" s="36"/>
      <c r="C94" s="36"/>
      <c r="D94" s="36"/>
      <c r="E94" s="36"/>
      <c r="F94" s="36"/>
    </row>
    <row r="95" spans="1:6" ht="12.75">
      <c r="A95" s="36"/>
      <c r="B95" s="36"/>
      <c r="C95" s="36"/>
      <c r="D95" s="36"/>
      <c r="E95" s="36"/>
      <c r="F95" s="36"/>
    </row>
    <row r="96" spans="1:6" ht="12.75">
      <c r="A96" s="36"/>
      <c r="B96" s="36"/>
      <c r="C96" s="36"/>
      <c r="D96" s="36"/>
      <c r="E96" s="36"/>
      <c r="F96" s="36"/>
    </row>
    <row r="97" spans="1:6" ht="12.75">
      <c r="A97" s="36"/>
      <c r="B97" s="36"/>
      <c r="C97" s="36"/>
      <c r="D97" s="36"/>
      <c r="E97" s="36"/>
      <c r="F97" s="36"/>
    </row>
    <row r="98" spans="1:6" ht="12.75">
      <c r="A98" s="36"/>
      <c r="B98" s="36"/>
      <c r="C98" s="36"/>
      <c r="D98" s="36"/>
      <c r="E98" s="36"/>
      <c r="F98" s="36"/>
    </row>
    <row r="99" spans="1:6" ht="12.75">
      <c r="A99" s="36"/>
      <c r="B99" s="36"/>
      <c r="C99" s="36"/>
      <c r="D99" s="36"/>
      <c r="E99" s="36"/>
      <c r="F99" s="36"/>
    </row>
    <row r="100" spans="1:6" ht="12.75">
      <c r="A100" s="36"/>
      <c r="B100" s="36"/>
      <c r="C100" s="36"/>
      <c r="D100" s="36"/>
      <c r="E100" s="36"/>
      <c r="F100" s="36"/>
    </row>
    <row r="101" spans="1:6" ht="12.75">
      <c r="A101" s="36"/>
      <c r="B101" s="36"/>
      <c r="C101" s="36"/>
      <c r="D101" s="36"/>
      <c r="E101" s="36"/>
      <c r="F101" s="36"/>
    </row>
    <row r="102" spans="1:6" ht="12.75">
      <c r="A102" s="36"/>
      <c r="B102" s="36"/>
      <c r="C102" s="36"/>
      <c r="D102" s="36"/>
      <c r="E102" s="36"/>
      <c r="F102" s="36"/>
    </row>
    <row r="103" spans="1:6" ht="12.75">
      <c r="A103" s="36"/>
      <c r="B103" s="36"/>
      <c r="C103" s="36"/>
      <c r="D103" s="36"/>
      <c r="E103" s="36"/>
      <c r="F103" s="36"/>
    </row>
    <row r="104" spans="1:6" ht="12.75">
      <c r="A104" s="36"/>
      <c r="B104" s="36"/>
      <c r="C104" s="36"/>
      <c r="D104" s="36"/>
      <c r="E104" s="36"/>
      <c r="F104" s="36"/>
    </row>
    <row r="105" spans="1:6" ht="12.75">
      <c r="A105" s="36"/>
      <c r="B105" s="36"/>
      <c r="C105" s="36"/>
      <c r="D105" s="36"/>
      <c r="E105" s="36"/>
      <c r="F105" s="36"/>
    </row>
    <row r="106" spans="1:6" ht="12.75">
      <c r="A106" s="36"/>
      <c r="B106" s="36"/>
      <c r="C106" s="36"/>
      <c r="D106" s="36"/>
      <c r="E106" s="36"/>
      <c r="F106" s="36"/>
    </row>
    <row r="107" spans="1:6" ht="12.75">
      <c r="A107" s="36"/>
      <c r="B107" s="36"/>
      <c r="C107" s="36"/>
      <c r="D107" s="36"/>
      <c r="E107" s="36"/>
      <c r="F107" s="36"/>
    </row>
    <row r="108" spans="1:6" ht="12.75">
      <c r="A108" s="36"/>
      <c r="B108" s="36"/>
      <c r="C108" s="36"/>
      <c r="D108" s="36"/>
      <c r="E108" s="36"/>
      <c r="F108" s="36"/>
    </row>
    <row r="109" spans="1:6" ht="12.75">
      <c r="A109" s="36"/>
      <c r="B109" s="36"/>
      <c r="C109" s="36"/>
      <c r="D109" s="36"/>
      <c r="E109" s="36"/>
      <c r="F109" s="36"/>
    </row>
    <row r="110" spans="1:6" ht="12.75">
      <c r="A110" s="36"/>
      <c r="B110" s="36"/>
      <c r="C110" s="36"/>
      <c r="D110" s="36"/>
      <c r="E110" s="36"/>
      <c r="F110" s="36"/>
    </row>
    <row r="111" spans="1:6" ht="12.75">
      <c r="A111" s="36"/>
      <c r="B111" s="36"/>
      <c r="C111" s="36"/>
      <c r="D111" s="36"/>
      <c r="E111" s="36"/>
      <c r="F111" s="36"/>
    </row>
    <row r="112" spans="1:6" ht="12.75">
      <c r="A112" s="36"/>
      <c r="B112" s="36"/>
      <c r="C112" s="36"/>
      <c r="D112" s="36"/>
      <c r="E112" s="36"/>
      <c r="F112" s="36"/>
    </row>
    <row r="113" spans="1:6" ht="12.75">
      <c r="A113" s="36"/>
      <c r="B113" s="36"/>
      <c r="C113" s="36"/>
      <c r="D113" s="36"/>
      <c r="E113" s="36"/>
      <c r="F113" s="36"/>
    </row>
    <row r="114" spans="1:6" ht="12.75">
      <c r="A114" s="36"/>
      <c r="B114" s="36"/>
      <c r="C114" s="36"/>
      <c r="D114" s="36"/>
      <c r="E114" s="36"/>
      <c r="F114" s="36"/>
    </row>
    <row r="115" spans="1:6" ht="12.75">
      <c r="A115" s="36"/>
      <c r="B115" s="36"/>
      <c r="C115" s="36"/>
      <c r="D115" s="36"/>
      <c r="E115" s="36"/>
      <c r="F115" s="36"/>
    </row>
    <row r="116" spans="1:6" ht="12.75">
      <c r="A116" s="36"/>
      <c r="B116" s="36"/>
      <c r="C116" s="36"/>
      <c r="D116" s="36"/>
      <c r="E116" s="36"/>
      <c r="F116" s="36"/>
    </row>
    <row r="117" spans="1:6" ht="12.75">
      <c r="A117" s="36"/>
      <c r="B117" s="36"/>
      <c r="C117" s="36"/>
      <c r="D117" s="36"/>
      <c r="E117" s="36"/>
      <c r="F117" s="36"/>
    </row>
    <row r="118" spans="1:6" ht="12.75">
      <c r="A118" s="36"/>
      <c r="B118" s="36"/>
      <c r="C118" s="36"/>
      <c r="D118" s="36"/>
      <c r="E118" s="36"/>
      <c r="F118" s="36"/>
    </row>
    <row r="119" spans="1:6" ht="12.75">
      <c r="A119" s="36"/>
      <c r="B119" s="36"/>
      <c r="C119" s="36"/>
      <c r="D119" s="36"/>
      <c r="E119" s="36"/>
      <c r="F119" s="36"/>
    </row>
    <row r="120" spans="1:6" ht="12.75">
      <c r="A120" s="36"/>
      <c r="B120" s="36"/>
      <c r="C120" s="36"/>
      <c r="D120" s="36"/>
      <c r="E120" s="36"/>
      <c r="F120" s="36"/>
    </row>
    <row r="121" spans="1:6" ht="12.75">
      <c r="A121" s="36"/>
      <c r="B121" s="36"/>
      <c r="C121" s="36"/>
      <c r="D121" s="36"/>
      <c r="E121" s="36"/>
      <c r="F121" s="36"/>
    </row>
    <row r="122" spans="1:6" ht="12.75">
      <c r="A122" s="36"/>
      <c r="B122" s="36"/>
      <c r="C122" s="36"/>
      <c r="D122" s="36"/>
      <c r="E122" s="36"/>
      <c r="F122" s="36"/>
    </row>
    <row r="123" spans="1:6" ht="12.75">
      <c r="A123" s="36"/>
      <c r="B123" s="36"/>
      <c r="C123" s="36"/>
      <c r="D123" s="36"/>
      <c r="E123" s="36"/>
      <c r="F123" s="36"/>
    </row>
    <row r="124" spans="1:6" ht="12.75">
      <c r="A124" s="36"/>
      <c r="B124" s="36"/>
      <c r="C124" s="36"/>
      <c r="D124" s="36"/>
      <c r="E124" s="36"/>
      <c r="F124" s="36"/>
    </row>
    <row r="125" spans="1:6" ht="12.75">
      <c r="A125" s="36"/>
      <c r="B125" s="36"/>
      <c r="C125" s="36"/>
      <c r="D125" s="36"/>
      <c r="E125" s="36"/>
      <c r="F125" s="36"/>
    </row>
    <row r="126" spans="1:6" ht="12.75">
      <c r="A126" s="36"/>
      <c r="B126" s="36"/>
      <c r="C126" s="36"/>
      <c r="D126" s="36"/>
      <c r="E126" s="36"/>
      <c r="F126" s="36"/>
    </row>
    <row r="127" spans="1:6" ht="12.75">
      <c r="A127" s="36"/>
      <c r="B127" s="36"/>
      <c r="C127" s="36"/>
      <c r="D127" s="36"/>
      <c r="E127" s="36"/>
      <c r="F127" s="36"/>
    </row>
    <row r="128" spans="1:6" ht="12.75">
      <c r="A128" s="36"/>
      <c r="B128" s="36"/>
      <c r="C128" s="36"/>
      <c r="D128" s="36"/>
      <c r="E128" s="36"/>
      <c r="F128" s="36"/>
    </row>
    <row r="129" spans="1:6" ht="12.75">
      <c r="A129" s="36"/>
      <c r="B129" s="36"/>
      <c r="C129" s="36"/>
      <c r="D129" s="36"/>
      <c r="E129" s="36"/>
      <c r="F129" s="36"/>
    </row>
    <row r="130" spans="1:6" ht="12.75">
      <c r="A130" s="36"/>
      <c r="B130" s="36"/>
      <c r="C130" s="36"/>
      <c r="D130" s="36"/>
      <c r="E130" s="36"/>
      <c r="F130" s="36"/>
    </row>
    <row r="131" spans="1:6" ht="12.75">
      <c r="A131" s="36"/>
      <c r="B131" s="36"/>
      <c r="C131" s="36"/>
      <c r="D131" s="36"/>
      <c r="E131" s="36"/>
      <c r="F131" s="36"/>
    </row>
    <row r="132" spans="1:6" ht="12.75">
      <c r="A132" s="36"/>
      <c r="B132" s="36"/>
      <c r="C132" s="36"/>
      <c r="D132" s="36"/>
      <c r="E132" s="36"/>
      <c r="F132" s="36"/>
    </row>
    <row r="133" spans="1:6" ht="12.75">
      <c r="A133" s="36"/>
      <c r="B133" s="36"/>
      <c r="C133" s="36"/>
      <c r="D133" s="36"/>
      <c r="E133" s="36"/>
      <c r="F133" s="36"/>
    </row>
    <row r="134" spans="1:6" ht="12.75">
      <c r="A134" s="36"/>
      <c r="B134" s="36"/>
      <c r="C134" s="36"/>
      <c r="D134" s="36"/>
      <c r="E134" s="36"/>
      <c r="F134" s="36"/>
    </row>
    <row r="135" spans="1:6" ht="12.75">
      <c r="A135" s="36"/>
      <c r="B135" s="36"/>
      <c r="C135" s="36"/>
      <c r="D135" s="36"/>
      <c r="E135" s="36"/>
      <c r="F135" s="36"/>
    </row>
    <row r="136" spans="1:6" ht="12.75">
      <c r="A136" s="36"/>
      <c r="B136" s="36"/>
      <c r="C136" s="36"/>
      <c r="D136" s="36"/>
      <c r="E136" s="36"/>
      <c r="F136" s="36"/>
    </row>
    <row r="137" spans="1:6" ht="12.75">
      <c r="A137" s="36"/>
      <c r="B137" s="36"/>
      <c r="C137" s="36"/>
      <c r="D137" s="36"/>
      <c r="E137" s="36"/>
      <c r="F137" s="36"/>
    </row>
    <row r="138" spans="1:6" ht="12.75">
      <c r="A138" s="36"/>
      <c r="B138" s="36"/>
      <c r="C138" s="36"/>
      <c r="D138" s="36"/>
      <c r="E138" s="36"/>
      <c r="F138" s="36"/>
    </row>
    <row r="139" spans="1:6" ht="12.75">
      <c r="A139" s="36"/>
      <c r="B139" s="36"/>
      <c r="C139" s="36"/>
      <c r="D139" s="36"/>
      <c r="E139" s="36"/>
      <c r="F139" s="36"/>
    </row>
    <row r="140" spans="1:6" ht="12.75">
      <c r="A140" s="36"/>
      <c r="B140" s="36"/>
      <c r="C140" s="36"/>
      <c r="D140" s="36"/>
      <c r="E140" s="36"/>
      <c r="F140" s="36"/>
    </row>
    <row r="141" spans="1:6" ht="12.75">
      <c r="A141" s="36"/>
      <c r="B141" s="36"/>
      <c r="C141" s="36"/>
      <c r="D141" s="36"/>
      <c r="E141" s="36"/>
      <c r="F141" s="36"/>
    </row>
    <row r="142" spans="1:6" ht="12.75">
      <c r="A142" s="36"/>
      <c r="B142" s="36"/>
      <c r="C142" s="36"/>
      <c r="D142" s="36"/>
      <c r="E142" s="36"/>
      <c r="F142" s="36"/>
    </row>
    <row r="143" spans="1:6" ht="12.75">
      <c r="A143" s="36"/>
      <c r="B143" s="36"/>
      <c r="C143" s="36"/>
      <c r="D143" s="36"/>
      <c r="E143" s="36"/>
      <c r="F143" s="36"/>
    </row>
    <row r="144" spans="1:6" ht="12.75">
      <c r="A144" s="36"/>
      <c r="B144" s="36"/>
      <c r="C144" s="36"/>
      <c r="D144" s="36"/>
      <c r="E144" s="36"/>
      <c r="F144" s="36"/>
    </row>
    <row r="145" spans="1:6" ht="12.75">
      <c r="A145" s="36"/>
      <c r="B145" s="36"/>
      <c r="C145" s="36"/>
      <c r="D145" s="36"/>
      <c r="E145" s="36"/>
      <c r="F145" s="36"/>
    </row>
    <row r="146" spans="1:6" ht="12.75">
      <c r="A146" s="36"/>
      <c r="B146" s="36"/>
      <c r="C146" s="36"/>
      <c r="D146" s="36"/>
      <c r="E146" s="36"/>
      <c r="F146" s="36"/>
    </row>
  </sheetData>
  <sheetProtection selectLockedCells="1" selectUnlockedCells="1"/>
  <mergeCells count="32">
    <mergeCell ref="F69:F70"/>
    <mergeCell ref="A1:F1"/>
    <mergeCell ref="A3:A6"/>
    <mergeCell ref="B3:C6"/>
    <mergeCell ref="D3:E6"/>
    <mergeCell ref="F3:F4"/>
    <mergeCell ref="D28:E28"/>
    <mergeCell ref="F5:F6"/>
    <mergeCell ref="B7:E7"/>
    <mergeCell ref="C8:E8"/>
    <mergeCell ref="D14:E14"/>
    <mergeCell ref="D61:E61"/>
    <mergeCell ref="A66:F66"/>
    <mergeCell ref="D9:E9"/>
    <mergeCell ref="A69:A72"/>
    <mergeCell ref="F71:F72"/>
    <mergeCell ref="D21:E21"/>
    <mergeCell ref="C23:E23"/>
    <mergeCell ref="D24:E24"/>
    <mergeCell ref="C26:E26"/>
    <mergeCell ref="D27:E27"/>
    <mergeCell ref="C33:E33"/>
    <mergeCell ref="D34:E34"/>
    <mergeCell ref="D35:E35"/>
    <mergeCell ref="D46:E46"/>
    <mergeCell ref="D75:E75"/>
    <mergeCell ref="B69:C72"/>
    <mergeCell ref="D69:E72"/>
    <mergeCell ref="B73:E73"/>
    <mergeCell ref="C74:E74"/>
    <mergeCell ref="D47:E47"/>
    <mergeCell ref="D60:E60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124" zoomScaleNormal="124" zoomScalePageLayoutView="0" workbookViewId="0" topLeftCell="A16">
      <selection activeCell="F3" sqref="F3:F4"/>
    </sheetView>
  </sheetViews>
  <sheetFormatPr defaultColWidth="11.57421875" defaultRowHeight="12.75"/>
  <cols>
    <col min="1" max="1" width="4.140625" style="0" customWidth="1"/>
    <col min="2" max="2" width="4.8515625" style="0" customWidth="1"/>
    <col min="3" max="3" width="7.7109375" style="0" customWidth="1"/>
    <col min="4" max="4" width="7.140625" style="0" customWidth="1"/>
    <col min="5" max="5" width="35.8515625" style="0" customWidth="1"/>
    <col min="6" max="6" width="11.7109375" style="38" customWidth="1"/>
  </cols>
  <sheetData>
    <row r="1" spans="1:6" ht="20.25" customHeight="1">
      <c r="A1" s="501" t="s">
        <v>127</v>
      </c>
      <c r="B1" s="501"/>
      <c r="C1" s="501"/>
      <c r="D1" s="501"/>
      <c r="E1" s="501"/>
      <c r="F1" s="501"/>
    </row>
    <row r="2" spans="1:6" ht="13.5" thickBot="1">
      <c r="A2" s="24"/>
      <c r="B2" s="24"/>
      <c r="C2" s="24"/>
      <c r="D2" s="24"/>
      <c r="E2" s="24"/>
      <c r="F2" s="39"/>
    </row>
    <row r="3" spans="1:6" ht="12.75" customHeight="1" thickBot="1">
      <c r="A3" s="504"/>
      <c r="B3" s="506" t="s">
        <v>65</v>
      </c>
      <c r="C3" s="507"/>
      <c r="D3" s="493" t="s">
        <v>66</v>
      </c>
      <c r="E3" s="493"/>
      <c r="F3" s="629" t="s">
        <v>479</v>
      </c>
    </row>
    <row r="4" spans="1:6" ht="13.5" thickBot="1">
      <c r="A4" s="505"/>
      <c r="B4" s="508"/>
      <c r="C4" s="509"/>
      <c r="D4" s="494"/>
      <c r="E4" s="494"/>
      <c r="F4" s="630"/>
    </row>
    <row r="5" spans="1:6" ht="12.75" customHeight="1" thickBot="1">
      <c r="A5" s="505"/>
      <c r="B5" s="508"/>
      <c r="C5" s="509"/>
      <c r="D5" s="494"/>
      <c r="E5" s="494"/>
      <c r="F5" s="506">
        <v>2020</v>
      </c>
    </row>
    <row r="6" spans="1:6" ht="36.75" customHeight="1" thickBot="1">
      <c r="A6" s="505"/>
      <c r="B6" s="508"/>
      <c r="C6" s="509"/>
      <c r="D6" s="494"/>
      <c r="E6" s="494"/>
      <c r="F6" s="515"/>
    </row>
    <row r="7" spans="1:6" ht="26.25" customHeight="1">
      <c r="A7" s="149"/>
      <c r="B7" s="512" t="s">
        <v>128</v>
      </c>
      <c r="C7" s="483"/>
      <c r="D7" s="483"/>
      <c r="E7" s="483"/>
      <c r="F7" s="321">
        <f>F8</f>
        <v>128640</v>
      </c>
    </row>
    <row r="8" spans="1:6" ht="12.75">
      <c r="A8" s="341">
        <v>1</v>
      </c>
      <c r="B8" s="342" t="s">
        <v>113</v>
      </c>
      <c r="C8" s="517" t="s">
        <v>114</v>
      </c>
      <c r="D8" s="517"/>
      <c r="E8" s="518"/>
      <c r="F8" s="343">
        <f>F9+F18+F26+F32</f>
        <v>128640</v>
      </c>
    </row>
    <row r="9" spans="1:6" ht="12.75">
      <c r="A9" s="127">
        <v>2</v>
      </c>
      <c r="B9" s="83"/>
      <c r="C9" s="107" t="s">
        <v>130</v>
      </c>
      <c r="D9" s="479" t="s">
        <v>131</v>
      </c>
      <c r="E9" s="469"/>
      <c r="F9" s="287">
        <f>F10</f>
        <v>61400</v>
      </c>
    </row>
    <row r="10" spans="1:6" s="35" customFormat="1" ht="12.75">
      <c r="A10" s="127">
        <v>3</v>
      </c>
      <c r="B10" s="99"/>
      <c r="C10" s="99"/>
      <c r="D10" s="478" t="s">
        <v>132</v>
      </c>
      <c r="E10" s="473"/>
      <c r="F10" s="290">
        <f>SUM(F11:F17)</f>
        <v>61400</v>
      </c>
    </row>
    <row r="11" spans="1:6" s="35" customFormat="1" ht="12.75">
      <c r="A11" s="127">
        <v>4</v>
      </c>
      <c r="B11" s="111">
        <v>41</v>
      </c>
      <c r="C11" s="99"/>
      <c r="D11" s="155">
        <v>610</v>
      </c>
      <c r="E11" s="282" t="s">
        <v>365</v>
      </c>
      <c r="F11" s="288">
        <v>28800</v>
      </c>
    </row>
    <row r="12" spans="1:6" s="35" customFormat="1" ht="12.75">
      <c r="A12" s="127">
        <v>5</v>
      </c>
      <c r="B12" s="111">
        <v>41</v>
      </c>
      <c r="C12" s="99"/>
      <c r="D12" s="156">
        <v>620</v>
      </c>
      <c r="E12" s="283" t="s">
        <v>72</v>
      </c>
      <c r="F12" s="288">
        <v>10000</v>
      </c>
    </row>
    <row r="13" spans="1:6" s="35" customFormat="1" ht="12.75">
      <c r="A13" s="127">
        <v>6</v>
      </c>
      <c r="B13" s="111">
        <v>41</v>
      </c>
      <c r="C13" s="99"/>
      <c r="D13" s="156">
        <v>630</v>
      </c>
      <c r="E13" s="283" t="s">
        <v>393</v>
      </c>
      <c r="F13" s="288">
        <v>22500</v>
      </c>
    </row>
    <row r="14" spans="1:6" s="35" customFormat="1" ht="12.75">
      <c r="A14" s="127">
        <v>7</v>
      </c>
      <c r="B14" s="111">
        <v>41</v>
      </c>
      <c r="C14" s="99"/>
      <c r="D14" s="156">
        <v>640</v>
      </c>
      <c r="E14" s="283" t="s">
        <v>408</v>
      </c>
      <c r="F14" s="288">
        <v>100</v>
      </c>
    </row>
    <row r="15" spans="1:6" s="35" customFormat="1" ht="12.75">
      <c r="A15" s="127">
        <v>8</v>
      </c>
      <c r="B15" s="99" t="s">
        <v>342</v>
      </c>
      <c r="C15" s="99"/>
      <c r="D15" s="157">
        <v>630</v>
      </c>
      <c r="E15" s="283" t="s">
        <v>393</v>
      </c>
      <c r="F15" s="288"/>
    </row>
    <row r="16" spans="1:6" s="35" customFormat="1" ht="12.75">
      <c r="A16" s="127">
        <v>9</v>
      </c>
      <c r="B16" s="111">
        <v>111</v>
      </c>
      <c r="C16" s="99"/>
      <c r="D16" s="156">
        <v>630</v>
      </c>
      <c r="E16" s="283" t="s">
        <v>393</v>
      </c>
      <c r="F16" s="288"/>
    </row>
    <row r="17" spans="1:6" s="35" customFormat="1" ht="12.75">
      <c r="A17" s="127">
        <v>10</v>
      </c>
      <c r="B17" s="111" t="s">
        <v>396</v>
      </c>
      <c r="C17" s="99"/>
      <c r="D17" s="156">
        <v>630</v>
      </c>
      <c r="E17" s="283" t="s">
        <v>393</v>
      </c>
      <c r="F17" s="288"/>
    </row>
    <row r="18" spans="1:6" ht="12.75">
      <c r="A18" s="127">
        <v>11</v>
      </c>
      <c r="B18" s="83"/>
      <c r="C18" s="107" t="s">
        <v>118</v>
      </c>
      <c r="D18" s="486" t="s">
        <v>361</v>
      </c>
      <c r="E18" s="487"/>
      <c r="F18" s="287">
        <f>SUM(F19)</f>
        <v>44040</v>
      </c>
    </row>
    <row r="19" spans="1:6" ht="12.75">
      <c r="A19" s="127">
        <v>12</v>
      </c>
      <c r="B19" s="83"/>
      <c r="C19" s="83"/>
      <c r="D19" s="510" t="s">
        <v>361</v>
      </c>
      <c r="E19" s="511"/>
      <c r="F19" s="290">
        <f>SUM(F20:F25)</f>
        <v>44040</v>
      </c>
    </row>
    <row r="20" spans="1:6" ht="12.75">
      <c r="A20" s="127">
        <v>13</v>
      </c>
      <c r="B20" s="110">
        <v>41</v>
      </c>
      <c r="C20" s="83"/>
      <c r="D20" s="155">
        <v>610</v>
      </c>
      <c r="E20" s="282" t="s">
        <v>365</v>
      </c>
      <c r="F20" s="288">
        <v>30100</v>
      </c>
    </row>
    <row r="21" spans="1:6" ht="12.75">
      <c r="A21" s="127">
        <v>14</v>
      </c>
      <c r="B21" s="110">
        <v>41</v>
      </c>
      <c r="C21" s="83"/>
      <c r="D21" s="156">
        <v>620</v>
      </c>
      <c r="E21" s="283" t="s">
        <v>72</v>
      </c>
      <c r="F21" s="288">
        <v>10600</v>
      </c>
    </row>
    <row r="22" spans="1:6" ht="12.75">
      <c r="A22" s="127">
        <v>15</v>
      </c>
      <c r="B22" s="110">
        <v>41</v>
      </c>
      <c r="C22" s="83"/>
      <c r="D22" s="156">
        <v>630</v>
      </c>
      <c r="E22" s="283" t="s">
        <v>393</v>
      </c>
      <c r="F22" s="288">
        <v>3140</v>
      </c>
    </row>
    <row r="23" spans="1:6" ht="12.75">
      <c r="A23" s="127">
        <v>16</v>
      </c>
      <c r="B23" s="110">
        <v>41</v>
      </c>
      <c r="C23" s="83"/>
      <c r="D23" s="156">
        <v>640</v>
      </c>
      <c r="E23" s="283" t="s">
        <v>408</v>
      </c>
      <c r="F23" s="289">
        <v>200</v>
      </c>
    </row>
    <row r="24" spans="1:6" ht="12.75">
      <c r="A24" s="127">
        <v>17</v>
      </c>
      <c r="B24" s="110">
        <v>111</v>
      </c>
      <c r="C24" s="83"/>
      <c r="D24" s="156">
        <v>630</v>
      </c>
      <c r="E24" s="283" t="s">
        <v>393</v>
      </c>
      <c r="F24" s="289"/>
    </row>
    <row r="25" spans="1:6" ht="12.75">
      <c r="A25" s="127">
        <v>18</v>
      </c>
      <c r="B25" s="83" t="s">
        <v>396</v>
      </c>
      <c r="C25" s="83"/>
      <c r="D25" s="156">
        <v>630</v>
      </c>
      <c r="E25" s="283" t="s">
        <v>393</v>
      </c>
      <c r="F25" s="289"/>
    </row>
    <row r="26" spans="1:6" ht="12.75">
      <c r="A26" s="127">
        <v>19</v>
      </c>
      <c r="B26" s="83"/>
      <c r="C26" s="107" t="s">
        <v>449</v>
      </c>
      <c r="D26" s="486" t="s">
        <v>440</v>
      </c>
      <c r="E26" s="487"/>
      <c r="F26" s="287">
        <f>F27</f>
        <v>0</v>
      </c>
    </row>
    <row r="27" spans="1:6" ht="12.75">
      <c r="A27" s="127">
        <v>20</v>
      </c>
      <c r="B27" s="83"/>
      <c r="C27" s="83"/>
      <c r="D27" s="510" t="s">
        <v>440</v>
      </c>
      <c r="E27" s="511"/>
      <c r="F27" s="290">
        <f>SUM(F28:F31)</f>
        <v>0</v>
      </c>
    </row>
    <row r="28" spans="1:6" ht="12.75">
      <c r="A28" s="127">
        <v>21</v>
      </c>
      <c r="B28" s="110">
        <v>41</v>
      </c>
      <c r="C28" s="83"/>
      <c r="D28" s="155">
        <v>610</v>
      </c>
      <c r="E28" s="282" t="s">
        <v>365</v>
      </c>
      <c r="F28" s="288"/>
    </row>
    <row r="29" spans="1:6" ht="12.75">
      <c r="A29" s="127">
        <v>22</v>
      </c>
      <c r="B29" s="110">
        <v>41</v>
      </c>
      <c r="C29" s="83"/>
      <c r="D29" s="156">
        <v>620</v>
      </c>
      <c r="E29" s="283" t="s">
        <v>72</v>
      </c>
      <c r="F29" s="288"/>
    </row>
    <row r="30" spans="1:6" ht="12.75">
      <c r="A30" s="127">
        <v>23</v>
      </c>
      <c r="B30" s="110">
        <v>41</v>
      </c>
      <c r="C30" s="83"/>
      <c r="D30" s="156">
        <v>630</v>
      </c>
      <c r="E30" s="283" t="s">
        <v>393</v>
      </c>
      <c r="F30" s="288"/>
    </row>
    <row r="31" spans="1:6" ht="12.75">
      <c r="A31" s="127">
        <v>24</v>
      </c>
      <c r="B31" s="110">
        <v>41</v>
      </c>
      <c r="C31" s="83"/>
      <c r="D31" s="156">
        <v>640</v>
      </c>
      <c r="E31" s="283" t="s">
        <v>408</v>
      </c>
      <c r="F31" s="289"/>
    </row>
    <row r="32" spans="1:6" ht="12.75">
      <c r="A32" s="127">
        <v>25</v>
      </c>
      <c r="B32" s="98"/>
      <c r="C32" s="126" t="s">
        <v>133</v>
      </c>
      <c r="D32" s="513" t="s">
        <v>397</v>
      </c>
      <c r="E32" s="514"/>
      <c r="F32" s="287">
        <f>F33+F38</f>
        <v>23200</v>
      </c>
    </row>
    <row r="33" spans="1:6" ht="12.75">
      <c r="A33" s="127">
        <v>26</v>
      </c>
      <c r="B33" s="98"/>
      <c r="C33" s="109"/>
      <c r="D33" s="478" t="s">
        <v>398</v>
      </c>
      <c r="E33" s="473"/>
      <c r="F33" s="290">
        <f>SUM(F34:F37)</f>
        <v>23200</v>
      </c>
    </row>
    <row r="34" spans="1:6" ht="12.75">
      <c r="A34" s="127">
        <v>27</v>
      </c>
      <c r="B34" s="98">
        <v>41</v>
      </c>
      <c r="C34" s="109"/>
      <c r="D34" s="155">
        <v>610</v>
      </c>
      <c r="E34" s="282" t="s">
        <v>365</v>
      </c>
      <c r="F34" s="288">
        <v>13400</v>
      </c>
    </row>
    <row r="35" spans="1:6" ht="12.75">
      <c r="A35" s="127">
        <v>28</v>
      </c>
      <c r="B35" s="98">
        <v>41</v>
      </c>
      <c r="C35" s="109"/>
      <c r="D35" s="156">
        <v>620</v>
      </c>
      <c r="E35" s="283" t="s">
        <v>72</v>
      </c>
      <c r="F35" s="288">
        <v>4700</v>
      </c>
    </row>
    <row r="36" spans="1:6" ht="12.75">
      <c r="A36" s="127">
        <v>29</v>
      </c>
      <c r="B36" s="98">
        <v>41</v>
      </c>
      <c r="C36" s="109"/>
      <c r="D36" s="156">
        <v>630</v>
      </c>
      <c r="E36" s="283" t="s">
        <v>393</v>
      </c>
      <c r="F36" s="288">
        <v>5000</v>
      </c>
    </row>
    <row r="37" spans="1:6" ht="12.75">
      <c r="A37" s="127">
        <v>30</v>
      </c>
      <c r="B37" s="98">
        <v>41</v>
      </c>
      <c r="C37" s="109"/>
      <c r="D37" s="156">
        <v>640</v>
      </c>
      <c r="E37" s="283" t="s">
        <v>408</v>
      </c>
      <c r="F37" s="288">
        <v>100</v>
      </c>
    </row>
    <row r="38" spans="1:6" ht="12.75">
      <c r="A38" s="127">
        <v>31</v>
      </c>
      <c r="B38" s="98"/>
      <c r="C38" s="109"/>
      <c r="D38" s="478" t="s">
        <v>450</v>
      </c>
      <c r="E38" s="473"/>
      <c r="F38" s="290">
        <f>F39</f>
        <v>0</v>
      </c>
    </row>
    <row r="39" spans="1:6" ht="13.5" thickBot="1">
      <c r="A39" s="180">
        <v>32</v>
      </c>
      <c r="B39" s="148"/>
      <c r="C39" s="186"/>
      <c r="D39" s="244">
        <v>633006</v>
      </c>
      <c r="E39" s="310" t="s">
        <v>451</v>
      </c>
      <c r="F39" s="291"/>
    </row>
    <row r="40" ht="12.75">
      <c r="A40" s="259"/>
    </row>
    <row r="41" ht="12.75">
      <c r="A41" s="259"/>
    </row>
    <row r="42" ht="12.75">
      <c r="A42" s="259"/>
    </row>
    <row r="43" ht="12.75">
      <c r="A43" s="259"/>
    </row>
    <row r="44" ht="12.75">
      <c r="A44" s="259"/>
    </row>
    <row r="45" ht="12.75">
      <c r="A45" s="259"/>
    </row>
    <row r="46" ht="12.75">
      <c r="A46" s="259"/>
    </row>
  </sheetData>
  <sheetProtection selectLockedCells="1" selectUnlockedCells="1"/>
  <mergeCells count="17">
    <mergeCell ref="F5:F6"/>
    <mergeCell ref="D26:E26"/>
    <mergeCell ref="D19:E19"/>
    <mergeCell ref="D9:E9"/>
    <mergeCell ref="D18:E18"/>
    <mergeCell ref="C8:E8"/>
    <mergeCell ref="D10:E10"/>
    <mergeCell ref="A1:F1"/>
    <mergeCell ref="A3:A6"/>
    <mergeCell ref="B3:C6"/>
    <mergeCell ref="D3:E6"/>
    <mergeCell ref="D38:E38"/>
    <mergeCell ref="D27:E27"/>
    <mergeCell ref="B7:E7"/>
    <mergeCell ref="D33:E33"/>
    <mergeCell ref="D32:E32"/>
    <mergeCell ref="F3:F4"/>
  </mergeCells>
  <printOptions horizontalCentered="1"/>
  <pageMargins left="0" right="0" top="0.1968503937007874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TOMEKOVÁ Monika</dc:creator>
  <cp:keywords/>
  <dc:description/>
  <cp:lastModifiedBy>TOMEKOVÁ Monika</cp:lastModifiedBy>
  <cp:lastPrinted>2020-06-18T11:03:28Z</cp:lastPrinted>
  <dcterms:created xsi:type="dcterms:W3CDTF">2014-10-01T07:25:10Z</dcterms:created>
  <dcterms:modified xsi:type="dcterms:W3CDTF">2020-06-30T11:58:26Z</dcterms:modified>
  <cp:category/>
  <cp:version/>
  <cp:contentType/>
  <cp:contentStatus/>
</cp:coreProperties>
</file>