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7" activeTab="2"/>
  </bookViews>
  <sheets>
    <sheet name="Poznámky" sheetId="1" r:id="rId1"/>
    <sheet name="vysvetlivky" sheetId="2" r:id="rId2"/>
    <sheet name="14_Sumarizácia" sheetId="3" r:id="rId3"/>
    <sheet name="13_ Finančné operácie" sheetId="4" r:id="rId4"/>
    <sheet name="12_Služby a obchod" sheetId="5" r:id="rId5"/>
    <sheet name="11_Soc_veci" sheetId="6" r:id="rId6"/>
    <sheet name="10_Vnútro" sheetId="7" r:id="rId7"/>
    <sheet name="9_kultúra" sheetId="8" r:id="rId8"/>
    <sheet name="8_Vzdelávanie" sheetId="9" r:id="rId9"/>
    <sheet name="7_Organizačné" sheetId="10" r:id="rId10"/>
    <sheet name="6_ekonomika" sheetId="11" r:id="rId11"/>
    <sheet name="5_hospodárstvo" sheetId="12" r:id="rId12"/>
    <sheet name="4_Infraštruktúra" sheetId="13" r:id="rId13"/>
    <sheet name="3_Výstavba" sheetId="14" r:id="rId14"/>
    <sheet name="2_Životné prostr_" sheetId="15" r:id="rId15"/>
    <sheet name="1_Pôdohospodárstvo" sheetId="16" r:id="rId16"/>
    <sheet name="KP" sheetId="17" r:id="rId17"/>
    <sheet name="BP" sheetId="18" r:id="rId18"/>
  </sheets>
  <definedNames>
    <definedName name="_xlnm.Print_Area" localSheetId="15">'1_Pôdohospodárstvo'!$A$1:$L$14</definedName>
    <definedName name="_xlnm.Print_Area" localSheetId="6">'10_Vnútro'!$A$1:$L$141</definedName>
    <definedName name="_xlnm.Print_Area" localSheetId="5">'11_Soc_veci'!$A$1:$L$50</definedName>
    <definedName name="_xlnm.Print_Area" localSheetId="4">'12_Služby a obchod'!$A$1:$L$51</definedName>
    <definedName name="_xlnm.Print_Area" localSheetId="3">'13_ Finančné operácie'!$A$1:$E$17</definedName>
    <definedName name="_xlnm.Print_Area" localSheetId="2">'14_Sumarizácia'!$A$1:$E$42</definedName>
    <definedName name="_xlnm.Print_Area" localSheetId="14">'2_Životné prostr_'!$A$1:$L$82</definedName>
    <definedName name="_xlnm.Print_Area" localSheetId="13">'3_Výstavba'!$A$1:$L$65</definedName>
    <definedName name="_xlnm.Print_Area" localSheetId="12">'4_Infraštruktúra'!$A$1:$L$36</definedName>
    <definedName name="_xlnm.Print_Area" localSheetId="11">'5_hospodárstvo'!$A$1:$L$37</definedName>
    <definedName name="_xlnm.Print_Area" localSheetId="10">'6_ekonomika'!$A$1:$L$27</definedName>
    <definedName name="_xlnm.Print_Area" localSheetId="9">'7_Organizačné'!$A$1:$L$60</definedName>
    <definedName name="_xlnm.Print_Area" localSheetId="8">'8_Vzdelávanie'!$A$1:$L$221</definedName>
    <definedName name="_xlnm.Print_Area" localSheetId="7">'9_kultúra'!$A$1:$L$62</definedName>
    <definedName name="_xlnm.Print_Area" localSheetId="17">'BP'!$A$1:$I$74</definedName>
    <definedName name="_xlnm.Print_Area" localSheetId="16">'KP'!$A$1:$I$44</definedName>
    <definedName name="_xlnm.Print_Area" localSheetId="0">'Poznámky'!$A$1:$C$15</definedName>
    <definedName name="Excel_BuiltIn_Print_Area_4_1">'13_ Finančné operácie'!$A$2:$E$16</definedName>
    <definedName name="Excel_BuiltIn_Print_Area_3_1">'14_Sumarizácia'!$A$1:$E$43</definedName>
    <definedName name="Excel_BuiltIn_Print_Area_4_1_1">'13_ Finančné operácie'!$A$1:$E$16</definedName>
    <definedName name="Excel_BuiltIn_Print_Area_3_1_1">'14_Sumarizácia'!$A$2:$E$42</definedName>
    <definedName name="Excel_BuiltIn_Print_Area_5_1">'12_Služby a obchod'!$A$1:$L$49</definedName>
    <definedName name="Excel_BuiltIn_Print_Area_1_1">'Poznámky'!$A$1:$C$14</definedName>
    <definedName name="Excel_BuiltIn_Print_Area_10_1">'6_ekonomika'!$A$1:$L$1</definedName>
    <definedName name="Excel_BuiltIn_Print_Area_11_1">'5_hospodárstvo'!$A$2:$L$37</definedName>
    <definedName name="Excel_BuiltIn_Print_Area_13_1">'3_Výstavba'!$A$1:$L$77</definedName>
    <definedName name="Excel_BuiltIn_Print_Area_2_1_1">"$10_Vnútro.$#REF!$#REF!:$#REF!$#REF!"</definedName>
    <definedName name="Excel_BuiltIn_Print_Area_3_1_1_1">'13_ Finančné operácie'!$A$1:$E$21</definedName>
    <definedName name="Excel_BuiltIn_Print_Area_4_1_1_1">"$11_Soc_veci.$#REF!$#REF!:$#REF!$#REF!"</definedName>
    <definedName name="Excel_BuiltIn_Print_Area_5_1_1">'11_Soc_veci'!$A$1:$L$1</definedName>
    <definedName name="Excel_BuiltIn_Print_Area_6_1">'10_Vnútro'!$A$1:$L$17</definedName>
    <definedName name="Excel_BuiltIn_Print_Area_6_1_1">"$9_kultúra.$#REF!$#REF!:$#REF!$#REF!"</definedName>
    <definedName name="Excel_BuiltIn_Print_Area_7_1">'9_kultúra'!$A$1:$L$1</definedName>
    <definedName name="Excel_BuiltIn_Print_Area_7_1_1">"$8_Vzdelávanie.$#REF!$#REF!:$#REF!$#REF!"</definedName>
    <definedName name="Excel_BuiltIn_Print_Area_8_1">'8_Vzdelávanie'!$A$1:$L$1</definedName>
    <definedName name="Excel_BuiltIn_Print_Area_8_1_1">"$7_Organizačné.$#REF!$#REF!:$#REF!$#REF!"</definedName>
    <definedName name="Excel_BuiltIn_Print_Area_9_1">'7_Organizačné'!$A$1:$L$1</definedName>
    <definedName name="Excel_BuiltIn_Print_Area_9_1_1">"$6_ekonomika.$#REF!$#REF!:$#REF!$#REF!"</definedName>
    <definedName name="Excel_BuiltIn_Print_Area_5_1_1_1">'12_Služby a obchod'!$A$1:$L$46</definedName>
    <definedName name="Excel_BuiltIn_Print_Area_1_1_1">'Poznámky'!$A$1:$B$19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F18" authorId="0">
      <text>
        <r>
          <rPr>
            <sz val="10"/>
            <rFont val="Arial"/>
            <family val="2"/>
          </rPr>
          <t>Materiál s logom mesta</t>
        </r>
      </text>
    </comment>
    <comment ref="F32" authorId="0">
      <text>
        <r>
          <rPr>
            <sz val="10"/>
            <rFont val="Arial"/>
            <family val="2"/>
          </rPr>
          <t>Výdavky súvisiace s kultúrnou činnosťou vecné dary, finančné odmeny za kultúrne podujatia</t>
        </r>
      </text>
    </comment>
    <comment ref="F36" authorId="0">
      <text>
        <r>
          <rPr>
            <sz val="10"/>
            <rFont val="Arial"/>
            <family val="2"/>
          </rPr>
          <t>Výdavky súvisiace s kultúrnou činnosťou vecné dary, finančné odmeny za kultúrne podujatia</t>
        </r>
      </text>
    </comment>
    <comment ref="F39" authorId="0">
      <text>
        <r>
          <rPr>
            <sz val="10"/>
            <rFont val="Arial"/>
            <family val="2"/>
          </rPr>
          <t>Vecné dary pri športových a kultúrnych podujatiach</t>
        </r>
      </text>
    </comment>
    <comment ref="F42" authorId="0">
      <text>
        <r>
          <rPr>
            <sz val="10"/>
            <rFont val="Arial"/>
            <family val="2"/>
          </rPr>
          <t>Plakety, vecné dary a finančné odmeny a kultúrne podujatia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B22" authorId="0">
      <text>
        <r>
          <rPr>
            <sz val="10"/>
            <rFont val="Arial"/>
            <family val="2"/>
          </rPr>
          <t>viď.poznámky</t>
        </r>
      </text>
    </comment>
    <comment ref="B29" authorId="0">
      <text>
        <r>
          <rPr>
            <sz val="10"/>
            <rFont val="Arial"/>
            <family val="2"/>
          </rPr>
          <t>vid.poznámky</t>
        </r>
      </text>
    </comment>
    <comment ref="B31" authorId="0">
      <text>
        <r>
          <rPr>
            <sz val="10"/>
            <rFont val="Arial"/>
            <family val="2"/>
          </rPr>
          <t>vid.poznámky</t>
        </r>
      </text>
    </comment>
    <comment ref="B34" authorId="0">
      <text>
        <r>
          <rPr>
            <sz val="10"/>
            <rFont val="Arial"/>
            <family val="2"/>
          </rPr>
          <t>vid.poznámky</t>
        </r>
      </text>
    </comment>
    <comment ref="B35" authorId="0">
      <text>
        <r>
          <rPr>
            <sz val="10"/>
            <rFont val="Arial"/>
            <family val="2"/>
          </rPr>
          <t>vid.poznámky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B17" authorId="0">
      <text>
        <r>
          <rPr>
            <sz val="10"/>
            <rFont val="Arial"/>
            <family val="2"/>
          </rPr>
          <t xml:space="preserve">vid.poznanky
</t>
        </r>
      </text>
    </comment>
    <comment ref="B19" authorId="0">
      <text>
        <r>
          <rPr>
            <sz val="10"/>
            <rFont val="Arial"/>
            <family val="2"/>
          </rPr>
          <t xml:space="preserve">vid.poznamky
</t>
        </r>
      </text>
    </comment>
    <comment ref="B20" authorId="0">
      <text>
        <r>
          <rPr>
            <sz val="10"/>
            <rFont val="Arial"/>
            <family val="2"/>
          </rPr>
          <t xml:space="preserve">vid.poznamky
</t>
        </r>
      </text>
    </comment>
    <comment ref="F37" authorId="0">
      <text>
        <r>
          <rPr>
            <sz val="10"/>
            <rFont val="Arial"/>
            <family val="2"/>
          </rPr>
          <t>Oprava lavičiek, mostov a lávok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F17" authorId="0">
      <text>
        <r>
          <rPr>
            <sz val="10"/>
            <rFont val="Arial"/>
            <family val="2"/>
          </rPr>
          <t xml:space="preserve">Napríklad na rozvoj kultúry, životného prostredia, sociálnej sféry, školstva, zmiernenie škôd spôsobených živelnými pohromami, výstavbu miest a obcí, ochranu pred požiarmi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F22" authorId="0">
      <text>
        <r>
          <rPr>
            <sz val="10"/>
            <rFont val="Arial"/>
            <family val="2"/>
          </rPr>
          <t xml:space="preserve">Poplatok z predaja alkoholických nápojov a tabakových výrobkov
</t>
        </r>
      </text>
    </comment>
    <comment ref="F23" authorId="0">
      <text>
        <r>
          <rPr>
            <sz val="10"/>
            <rFont val="Arial"/>
            <family val="2"/>
          </rPr>
          <t xml:space="preserve">Podľa § 35 a § 35b zák. č. 511/92 Zb. O správe daní a poplatkov, ktoré uloží alebo vyrúbi daňovému subjektu správca dane – mesto
</t>
        </r>
      </text>
    </comment>
    <comment ref="F29" authorId="0">
      <text>
        <r>
          <rPr>
            <sz val="10"/>
            <rFont val="Arial"/>
            <family val="2"/>
          </rPr>
          <t xml:space="preserve">Objekt = garáž, byt atď.
Priestor = časť budovy a objektu
</t>
        </r>
      </text>
    </comment>
    <comment ref="F32" authorId="0">
      <text>
        <r>
          <rPr>
            <sz val="10"/>
            <rFont val="Arial"/>
            <family val="2"/>
          </rPr>
          <t xml:space="preserve">Za výherné prístroje, výrub stromov, rozkopávkové povolenie, stavebné konanie, potvrdenie o trvalom pobyte, matričné poplatky, rybárske lístky, osvedčenie SHR, správe konanie, daňové konanie
</t>
        </r>
      </text>
    </comment>
    <comment ref="F34" authorId="0">
      <text>
        <r>
          <rPr>
            <sz val="10"/>
            <rFont val="Arial"/>
            <family val="2"/>
          </rPr>
          <t>Všeobecne záväzných právnych predpisov, v oblasti životného prostredia, v blokovom konaní, za porušenie povinnosti nepeňažnej povahy vyplývajúcej z osobitných predpisov</t>
        </r>
      </text>
    </comment>
    <comment ref="F36" authorId="0">
      <text>
        <r>
          <rPr>
            <sz val="10"/>
            <rFont val="Arial"/>
            <family val="2"/>
          </rPr>
          <t>Za použitie faxu, telefónu, služobných motorových vozidiel, odpadových nádob, služby za odvysielané relácie v miestnom rozhlase, reklamy v obecných novinách, vstupné,, služby za vodné, stočné, elektrinu, plyn, teplo, sprístupnenie informácií, za opatrovateľské služby, školné a zápisné aj za jazykové kurzy</t>
        </r>
      </text>
    </comment>
    <comment ref="F40" authorId="0">
      <text>
        <r>
          <rPr>
            <sz val="10"/>
            <rFont val="Arial"/>
            <family val="2"/>
          </rPr>
          <t>Príjmy za odpredaj prebytočného hnuteľného  majetku zakúpeného  z bežných výdavkov, vrátane nábytku</t>
        </r>
      </text>
    </comment>
    <comment ref="F48" authorId="0">
      <text>
        <r>
          <rPr>
            <sz val="10"/>
            <rFont val="Arial"/>
            <family val="2"/>
          </rPr>
          <t>Ak nie je prípustné vzájomné započítanie príjmov a výdavkov, napr. Za noviny, časopisy, telefóny, elektrinu, plyn a z nájomného.</t>
        </r>
      </text>
    </comment>
    <comment ref="F52" authorId="0">
      <text>
        <r>
          <rPr>
            <sz val="10"/>
            <rFont val="Arial"/>
            <family val="2"/>
          </rPr>
          <t>Všetky prijaté dobrovoľné príspevky od darcov a sponzorov, napr. Na rozvoj kultúry, životného prostredia, sociálnej sféry, zdravotníctva, školstva, spoločný obecný úrad alebo združenie obcí, zmiernenie škôd spôsobených živelný,i pohromami.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40" authorId="0">
      <text>
        <r>
          <rPr>
            <sz val="10"/>
            <rFont val="Arial"/>
            <family val="2"/>
          </rPr>
          <t>Obstaranie osobných počítačov, myší, klávesníc, procesorov, tlačiarní, podávačov, nenahratých nosičov dát</t>
        </r>
      </text>
    </comment>
    <comment ref="F44" authorId="0">
      <text>
        <r>
          <rPr>
            <sz val="10"/>
            <rFont val="Arial"/>
            <family val="2"/>
          </rPr>
          <t>Externý informatik – mzda podľa zmluvy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F48" authorId="0">
      <text>
        <r>
          <rPr>
            <sz val="10"/>
            <rFont val="Arial"/>
            <family val="2"/>
          </rPr>
          <t>Tvorba úspor na dieťa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F37" authorId="0">
      <text>
        <r>
          <rPr>
            <sz val="10"/>
            <rFont val="Arial"/>
            <family val="2"/>
          </rPr>
          <t>Diaľničné známky, parkovacie karty, zelené karty, tankovacie karty</t>
        </r>
      </text>
    </comment>
    <comment ref="F71" authorId="0">
      <text>
        <r>
          <rPr>
            <sz val="10"/>
            <rFont val="Arial"/>
            <family val="2"/>
          </rPr>
          <t>Honoráre za články</t>
        </r>
      </text>
    </comment>
    <comment ref="F125" authorId="0">
      <text>
        <r>
          <rPr>
            <sz val="10"/>
            <rFont val="Arial"/>
            <family val="2"/>
          </rPr>
          <t>Všetky druhy používaného papiera, tlačivá a formuláre, tonery, batérie do mob. Telefónov, čistiace, hygienický a dezinfekčný materiál, lieky a drobný zdravotnícky materiál na vybavenie lekárničiek, kvety a vence pre zosnulého zamestnanca, resp. dôchodcu, alebo na pietne akty, umelé kvety, tabule na označenie budov, uličné tabule, informačné tabule, symboly územnej samosprávy</t>
        </r>
      </text>
    </comment>
    <comment ref="F128" authorId="0">
      <text>
        <r>
          <rPr>
            <sz val="10"/>
            <rFont val="Arial"/>
            <family val="2"/>
          </rPr>
          <t>Výdavky na obstaranie licencií súvisiacich s používaním softvéru (Microsoft office)</t>
        </r>
      </text>
    </comment>
    <comment ref="F136" authorId="0">
      <text>
        <r>
          <rPr>
            <sz val="10"/>
            <rFont val="Arial"/>
            <family val="2"/>
          </rPr>
          <t>Tlač tlačív, máp, brožúr, publikácií, polygrafické a rozmnožovacie služby, výroba informačných tabúľ, tlmočníka a prekladateľská činnosť, nahrávanie a ozvučenie MsZ, správa bytového hospodárstva, úprava výzdoba verejného priestranstva, zhotovovanie kľúčov, pečiatok, rámovanie obrazov, renovácia pások a tonerov</t>
        </r>
      </text>
    </comment>
    <comment ref="F137" authorId="0">
      <text>
        <r>
          <rPr>
            <sz val="10"/>
            <rFont val="Arial"/>
            <family val="2"/>
          </rPr>
          <t>Správne, súdne notárske, odvod za neplnenie povinného podielu zamestnávania občanov ZŤP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F32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F28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64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97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127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151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182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</commentList>
</comments>
</file>

<file path=xl/sharedStrings.xml><?xml version="1.0" encoding="utf-8"?>
<sst xmlns="http://schemas.openxmlformats.org/spreadsheetml/2006/main" count="2881" uniqueCount="938">
  <si>
    <t>Zdroje:</t>
  </si>
  <si>
    <t>zo štátneho rozpočtu</t>
  </si>
  <si>
    <t>Európsky fond regionálneho rozvoja – prostriedky EÚ</t>
  </si>
  <si>
    <t>Európsky fond regionálneho rozvoja – spolufinancovanie zo ŠR</t>
  </si>
  <si>
    <t>Európsky sociálny fond – prostriedky EÚ</t>
  </si>
  <si>
    <t>Európsky sociálny fond – spolufinancovanie zo ŠR</t>
  </si>
  <si>
    <t>Vlastné príjmy mesta</t>
  </si>
  <si>
    <t>Zdroje zo zisku (z rezervného fondu)</t>
  </si>
  <si>
    <t>Zdroje z predaja majetku</t>
  </si>
  <si>
    <t>Bankové úvery so štátnou zárukou</t>
  </si>
  <si>
    <t>Bankové úvery bez štátnej záruky</t>
  </si>
  <si>
    <t>Iné zdroje (obce na spoločný obecný úrad)</t>
  </si>
  <si>
    <r>
      <t>Červený štvorček</t>
    </r>
    <r>
      <rPr>
        <sz val="10"/>
        <rFont val="Arial"/>
        <family val="2"/>
      </rPr>
      <t xml:space="preserve"> na konci bunky znamená poznámku, na ktorú sa je potrebné nastaviť za účelom jej zobrazenia, nakoľko obsahuje podrobný rozpis výdavkov</t>
    </r>
  </si>
  <si>
    <t>Názov projektu</t>
  </si>
  <si>
    <t>Zdroje</t>
  </si>
  <si>
    <t xml:space="preserve">riešenie kvality ovzdušia mesta </t>
  </si>
  <si>
    <t>program 2, riadok 13</t>
  </si>
  <si>
    <t>zazelenanie a revitalizácia zelene</t>
  </si>
  <si>
    <t>program 2, riadok 14</t>
  </si>
  <si>
    <t>rozšírenie a zefektívnenie separovaného zberu</t>
  </si>
  <si>
    <t>program 2, riadok 11</t>
  </si>
  <si>
    <t>rekonštrukcia verejného osvetlenia</t>
  </si>
  <si>
    <t>program 4, riadok 16</t>
  </si>
  <si>
    <t>dobudovanie vodovodu za železnicou</t>
  </si>
  <si>
    <t>Program 4, riadok 23</t>
  </si>
  <si>
    <t>rekonštrukcia verejných priestorov CMZ</t>
  </si>
  <si>
    <t>program 4, riadok 25</t>
  </si>
  <si>
    <t>dobudova nie kanalizácie za železnicou</t>
  </si>
  <si>
    <t>program 4, riadok 28</t>
  </si>
  <si>
    <t>dobudovanie kanalizácie mesta</t>
  </si>
  <si>
    <t>program 4, riadok 29</t>
  </si>
  <si>
    <t>ZŠ Mierová</t>
  </si>
  <si>
    <t>program 3, riadok 39</t>
  </si>
  <si>
    <t>ZŠ s VJM</t>
  </si>
  <si>
    <t>program 23, riadok 40</t>
  </si>
  <si>
    <t>mestské múzeum .- soví dom</t>
  </si>
  <si>
    <t>program 3, riadok 41</t>
  </si>
  <si>
    <t>Bežný rozpočet, kapitálový rozpočet - sumarizácia</t>
  </si>
  <si>
    <t>Rozpočet 2010</t>
  </si>
  <si>
    <t>Zmena +/-</t>
  </si>
  <si>
    <t>Rozpočet po I. Zmene</t>
  </si>
  <si>
    <t>Bežné príjmy spolu:</t>
  </si>
  <si>
    <t>Bežné výdavky spolu:</t>
  </si>
  <si>
    <t xml:space="preserve">   z toho:</t>
  </si>
  <si>
    <t xml:space="preserve">        Program 1:   Úsek pôdohospodárstva</t>
  </si>
  <si>
    <t xml:space="preserve">        Program 2:   Úsek životného prostredia a rekreácie</t>
  </si>
  <si>
    <t xml:space="preserve">        Program 3:   Úsek výstavby a územného rozvoja</t>
  </si>
  <si>
    <t xml:space="preserve">        Program 4:   Úsek infraštruktúry</t>
  </si>
  <si>
    <t xml:space="preserve">        Program 5:   Úsek hospodárstva</t>
  </si>
  <si>
    <t xml:space="preserve">        Program 6:   Úsek ekonomiky</t>
  </si>
  <si>
    <t xml:space="preserve">        Program 7:   Úsek organizačných vecí</t>
  </si>
  <si>
    <t xml:space="preserve">        Program 8:   Úsek školstva</t>
  </si>
  <si>
    <t xml:space="preserve">        Program 9:   Úsek kultúry</t>
  </si>
  <si>
    <t xml:space="preserve">        Program 10: Úsek vnútra</t>
  </si>
  <si>
    <t xml:space="preserve">        Program 11: Úsek sociálnych vecí</t>
  </si>
  <si>
    <t xml:space="preserve">        Program 12: Úsek služieb a obchodu</t>
  </si>
  <si>
    <t>Prebytok  bežného rozpočtu:</t>
  </si>
  <si>
    <t>Kapitálové príjmy spolu:</t>
  </si>
  <si>
    <t xml:space="preserve">Kapitálové výdavky spolu: </t>
  </si>
  <si>
    <t>Prebytok (Schodok) kapitálového rozpočtu:</t>
  </si>
  <si>
    <t>PRÍJMY SPOLU (bežné + kapitálové):</t>
  </si>
  <si>
    <t>VÝDAVKY SPOLU (bežné + kapitálové):</t>
  </si>
  <si>
    <t xml:space="preserve">      </t>
  </si>
  <si>
    <t>Prebytok (+)/schodok (-)</t>
  </si>
  <si>
    <t>Finančné operácie</t>
  </si>
  <si>
    <t>Rozpočetpo I. Zmene</t>
  </si>
  <si>
    <t>v tis. EUR</t>
  </si>
  <si>
    <t>1.</t>
  </si>
  <si>
    <t>Príjmy*</t>
  </si>
  <si>
    <t>2.</t>
  </si>
  <si>
    <t>Úvery</t>
  </si>
  <si>
    <t>3.</t>
  </si>
  <si>
    <t>Prevod z rezervného fondu</t>
  </si>
  <si>
    <t>4.</t>
  </si>
  <si>
    <t>Výdavky*</t>
  </si>
  <si>
    <t>5.</t>
  </si>
  <si>
    <t>Záväzky po zrušenej príspevkovej org. NsP Želiezovce</t>
  </si>
  <si>
    <t>6.</t>
  </si>
  <si>
    <t>Splácanie finančného lízingu</t>
  </si>
  <si>
    <t>7.</t>
  </si>
  <si>
    <t>Splátky z prijatých úverov</t>
  </si>
  <si>
    <t>8.</t>
  </si>
  <si>
    <t>Splátky z úveru ŠFRB</t>
  </si>
  <si>
    <t>9.</t>
  </si>
  <si>
    <t>Splátky z plánovaných úverov</t>
  </si>
  <si>
    <t>10.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</si>
  <si>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</si>
  <si>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</si>
  <si>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</si>
  <si>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</si>
  <si>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</si>
  <si>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Program 12. Služby a obchod</t>
  </si>
  <si>
    <t>Zdroj</t>
  </si>
  <si>
    <t>Funkčná klasifikácia</t>
  </si>
  <si>
    <t>Ekonomická klasifikácia</t>
  </si>
  <si>
    <t>Bežné výdavky</t>
  </si>
  <si>
    <t>Kapitálové výdavky</t>
  </si>
  <si>
    <t>04</t>
  </si>
  <si>
    <t>Ekonomická oblasť</t>
  </si>
  <si>
    <t>04.1.2</t>
  </si>
  <si>
    <t xml:space="preserve">Všeobecná pracovná oblasť- aktivačná </t>
  </si>
  <si>
    <t>611</t>
  </si>
  <si>
    <t>Tarifný, osobný, funkčný plat</t>
  </si>
  <si>
    <t>612001</t>
  </si>
  <si>
    <t>osobný príplatok</t>
  </si>
  <si>
    <t>614</t>
  </si>
  <si>
    <t>Odmeny</t>
  </si>
  <si>
    <t>621</t>
  </si>
  <si>
    <t>Poistné do VšZP+ SZP</t>
  </si>
  <si>
    <t>625001</t>
  </si>
  <si>
    <t>Poistné na nemocenské poistenie</t>
  </si>
  <si>
    <t>625002</t>
  </si>
  <si>
    <t>Poistné na starobné poistenie</t>
  </si>
  <si>
    <t>625003</t>
  </si>
  <si>
    <t>Poistné na úrazové poistenie</t>
  </si>
  <si>
    <t>11.</t>
  </si>
  <si>
    <t>625004</t>
  </si>
  <si>
    <t>Poistné na invalidné poistenie</t>
  </si>
  <si>
    <t>12.</t>
  </si>
  <si>
    <t>625005</t>
  </si>
  <si>
    <t>Poistné na poistenie v nezamestnanosti</t>
  </si>
  <si>
    <t>13.</t>
  </si>
  <si>
    <t>625006</t>
  </si>
  <si>
    <t>Poistné na garančné poistenie</t>
  </si>
  <si>
    <t>14.</t>
  </si>
  <si>
    <t>625007</t>
  </si>
  <si>
    <t>Poistné na poistenie do rezervného fondu</t>
  </si>
  <si>
    <t>15.</t>
  </si>
  <si>
    <t>637016</t>
  </si>
  <si>
    <t>Prídel do sociálneho fondu</t>
  </si>
  <si>
    <t>16.</t>
  </si>
  <si>
    <t>642015</t>
  </si>
  <si>
    <t>Nemocenské dávky</t>
  </si>
  <si>
    <t>17.</t>
  </si>
  <si>
    <t>633010</t>
  </si>
  <si>
    <t>Pracovné odevy, obuv pomôcky</t>
  </si>
  <si>
    <t>18.</t>
  </si>
  <si>
    <t>633006</t>
  </si>
  <si>
    <t>Všeobecný materiál</t>
  </si>
  <si>
    <t>19.</t>
  </si>
  <si>
    <t>06</t>
  </si>
  <si>
    <t>Bývanie a občianska vybavenosť</t>
  </si>
  <si>
    <t>20.</t>
  </si>
  <si>
    <t>06.6.0</t>
  </si>
  <si>
    <t>Bývanie a občianska vybavenosť inde neklasifikované</t>
  </si>
  <si>
    <t>21.</t>
  </si>
  <si>
    <t>637004</t>
  </si>
  <si>
    <t>Správa bytov - TENERGO</t>
  </si>
  <si>
    <t>22.</t>
  </si>
  <si>
    <t>Tvorba fondu opráv</t>
  </si>
  <si>
    <t>23.</t>
  </si>
  <si>
    <t>09</t>
  </si>
  <si>
    <t>Vzdelávanie</t>
  </si>
  <si>
    <t>24.</t>
  </si>
  <si>
    <t>09.5.0</t>
  </si>
  <si>
    <t>Nedefinovateľné vzdelávanie</t>
  </si>
  <si>
    <t xml:space="preserve">Projekt ESF - </t>
  </si>
  <si>
    <t>631001</t>
  </si>
  <si>
    <t>cestovné</t>
  </si>
  <si>
    <t>637006</t>
  </si>
  <si>
    <t>ubytovanie</t>
  </si>
  <si>
    <t>637001</t>
  </si>
  <si>
    <t>školenie</t>
  </si>
  <si>
    <t>prenájom miestností</t>
  </si>
  <si>
    <t>všeobecné služby</t>
  </si>
  <si>
    <t>01</t>
  </si>
  <si>
    <t>Všeobecné verejné služby</t>
  </si>
  <si>
    <t>25.</t>
  </si>
  <si>
    <t>01.1.1.6</t>
  </si>
  <si>
    <t>Obce</t>
  </si>
  <si>
    <t>26.</t>
  </si>
  <si>
    <t>635002</t>
  </si>
  <si>
    <t>Rutinná a štandardná údržba výpočtovej techniky</t>
  </si>
  <si>
    <t>27.</t>
  </si>
  <si>
    <t>633002</t>
  </si>
  <si>
    <t>Materiál – výpočtová technika</t>
  </si>
  <si>
    <t>28.</t>
  </si>
  <si>
    <t>637005</t>
  </si>
  <si>
    <t>Právne služby</t>
  </si>
  <si>
    <t>29.</t>
  </si>
  <si>
    <t>Exekučné služby</t>
  </si>
  <si>
    <t>30.</t>
  </si>
  <si>
    <t>637012</t>
  </si>
  <si>
    <t>Súdne poplatky</t>
  </si>
  <si>
    <t>31.</t>
  </si>
  <si>
    <t>Údržba a podpora technických prostriedkov IS</t>
  </si>
  <si>
    <t>32.</t>
  </si>
  <si>
    <t>633013</t>
  </si>
  <si>
    <t>Softvér – podpora k APV Korwin</t>
  </si>
  <si>
    <t>33.</t>
  </si>
  <si>
    <t>Poradensko konzultačné  práce - Euroaltis</t>
  </si>
  <si>
    <t>34.</t>
  </si>
  <si>
    <t>35.</t>
  </si>
  <si>
    <t>36.</t>
  </si>
  <si>
    <t>*</t>
  </si>
  <si>
    <t>Podnikateľský inkubátor - dom služieb</t>
  </si>
  <si>
    <t>37.</t>
  </si>
  <si>
    <t>38.</t>
  </si>
  <si>
    <t>Program 11: Sociálne veci a zdravotníctvo</t>
  </si>
  <si>
    <t>10</t>
  </si>
  <si>
    <t>Sociálne zabezpečenie</t>
  </si>
  <si>
    <t>10.2..0.1</t>
  </si>
  <si>
    <t>Zariadenia sociálnych služieb - staroba</t>
  </si>
  <si>
    <t>Klub dôchodcov</t>
  </si>
  <si>
    <t>632001</t>
  </si>
  <si>
    <t>Elektrická energia</t>
  </si>
  <si>
    <t>Plyn</t>
  </si>
  <si>
    <t>632002</t>
  </si>
  <si>
    <t>Vodné a stočné</t>
  </si>
  <si>
    <t>632003</t>
  </si>
  <si>
    <t>Poštové a telekomunikačné služby</t>
  </si>
  <si>
    <t>633001</t>
  </si>
  <si>
    <t>Interiérové vybavenie</t>
  </si>
  <si>
    <t>634001</t>
  </si>
  <si>
    <t>Dopravné – preprava osôb</t>
  </si>
  <si>
    <t>635006</t>
  </si>
  <si>
    <t>Rutinná a štandardná údržba budov, objektov a ich častí</t>
  </si>
  <si>
    <t>10.2.0.2.</t>
  </si>
  <si>
    <t>Ďalšie sociálne služby – staroba</t>
  </si>
  <si>
    <t>Opatrovateľská služba</t>
  </si>
  <si>
    <t>Osobné príplatky</t>
  </si>
  <si>
    <t>622</t>
  </si>
  <si>
    <t>Poistné do ostatných ZP</t>
  </si>
  <si>
    <t>Transfery jednotlivcom a neziskovým právnickým osobám</t>
  </si>
  <si>
    <t>642014</t>
  </si>
  <si>
    <t>Transfery jednotlivcovi – vianočný príspevok</t>
  </si>
  <si>
    <t>Jednorázová dávka v hmotnej núdzi – VZN</t>
  </si>
  <si>
    <t>10.7.0.2</t>
  </si>
  <si>
    <t>Zariadenia sociálnych služieb – pomoc občanom v hmotnej a sociálnej núdzi</t>
  </si>
  <si>
    <t>útulok</t>
  </si>
  <si>
    <t>Pracovné odevy</t>
  </si>
  <si>
    <t>637027</t>
  </si>
  <si>
    <t>Odmeny zamestnancom mimo pracovného pomeru</t>
  </si>
  <si>
    <t>Všeobecné služby</t>
  </si>
  <si>
    <t>39.</t>
  </si>
  <si>
    <t>10.4.0.3</t>
  </si>
  <si>
    <t>Ďalšie sociálne služby – rodina a deti</t>
  </si>
  <si>
    <t>40.</t>
  </si>
  <si>
    <t>642019</t>
  </si>
  <si>
    <t>Na prídavok na dieťa</t>
  </si>
  <si>
    <t>41.</t>
  </si>
  <si>
    <t>642042</t>
  </si>
  <si>
    <t>Ostatné sociálne dávky</t>
  </si>
  <si>
    <t>42.</t>
  </si>
  <si>
    <t>10.7.0.4</t>
  </si>
  <si>
    <t>Príspevky neštátnym subjektom – pomoc občanom v hmotnej a sociálnej núdzi</t>
  </si>
  <si>
    <t>43.</t>
  </si>
  <si>
    <t>Pohrebné trovy – bezdomovci, osoby bez príbuzných</t>
  </si>
  <si>
    <t>Program 10: Úsek vnútra</t>
  </si>
  <si>
    <t>03</t>
  </si>
  <si>
    <t>Verejný poriadok a bezpečnosť</t>
  </si>
  <si>
    <t>03.1.0</t>
  </si>
  <si>
    <t>Policajné služby</t>
  </si>
  <si>
    <t>612002</t>
  </si>
  <si>
    <t>Ostatné príplatky okrem osobných</t>
  </si>
  <si>
    <t>637014</t>
  </si>
  <si>
    <t>Stravovanie</t>
  </si>
  <si>
    <t>Cestovné náhrady tuzemské</t>
  </si>
  <si>
    <t>631002</t>
  </si>
  <si>
    <t>Cestovné náhrady zahraničné</t>
  </si>
  <si>
    <t>Výpočtová technika</t>
  </si>
  <si>
    <t>633005</t>
  </si>
  <si>
    <t>Špeciálne prístroje, zariadenia, technika</t>
  </si>
  <si>
    <t>633007</t>
  </si>
  <si>
    <t>Špeciálny materiál</t>
  </si>
  <si>
    <t>633009</t>
  </si>
  <si>
    <t>Knihy, časopisy, noviny</t>
  </si>
  <si>
    <t>Pracovné odevy, obuv a pracovné pomôcky</t>
  </si>
  <si>
    <t>Palivo, mazivá, oleje, špeciálne kvapaliny</t>
  </si>
  <si>
    <t>634002</t>
  </si>
  <si>
    <t>Servis, údržba, opravy</t>
  </si>
  <si>
    <t>634003</t>
  </si>
  <si>
    <t>Poistenie- zmluvné a havarijné</t>
  </si>
  <si>
    <t>634005</t>
  </si>
  <si>
    <t>Karty, známky poplatky</t>
  </si>
  <si>
    <t>Školenia, kurzy, semináre...</t>
  </si>
  <si>
    <t>637023</t>
  </si>
  <si>
    <t>Kolkové známky</t>
  </si>
  <si>
    <t>713005</t>
  </si>
  <si>
    <t>Kamerový systém</t>
  </si>
  <si>
    <t>717002</t>
  </si>
  <si>
    <t>Rekonštrukcia budovy msP</t>
  </si>
  <si>
    <t>03.2.0</t>
  </si>
  <si>
    <t>Ochrana pred požiarmi</t>
  </si>
  <si>
    <t>633004</t>
  </si>
  <si>
    <t>ručné hasiace prístroje – nákup nových</t>
  </si>
  <si>
    <t>revízie hydrantov a hasiacich prístrojov</t>
  </si>
  <si>
    <t>635004</t>
  </si>
  <si>
    <t>oprava hasiacich prístrojov</t>
  </si>
  <si>
    <t>02</t>
  </si>
  <si>
    <t>Obrana</t>
  </si>
  <si>
    <t>02.2.0</t>
  </si>
  <si>
    <t>Civilná ochrana</t>
  </si>
  <si>
    <t>44.</t>
  </si>
  <si>
    <t>45.</t>
  </si>
  <si>
    <t xml:space="preserve">                                                                                                                                                                                                           </t>
  </si>
  <si>
    <t>08</t>
  </si>
  <si>
    <t>Rekreácia kultúra a náboženstvo</t>
  </si>
  <si>
    <t>46.</t>
  </si>
  <si>
    <t>08.3.0</t>
  </si>
  <si>
    <t>Vysielacie a vydavateľské služby</t>
  </si>
  <si>
    <t>47.</t>
  </si>
  <si>
    <t>Želiezovský spravodajca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</si>
  <si>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</si>
  <si>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</si>
  <si>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</si>
  <si>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</si>
  <si>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</si>
  <si>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</si>
  <si>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</si>
  <si>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</si>
  <si>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</si>
  <si>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</si>
  <si>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</si>
  <si>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</si>
  <si>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</si>
  <si>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</si>
  <si>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</si>
  <si>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</si>
  <si>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</si>
  <si>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</si>
  <si>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</si>
  <si>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Polygrafické a rozmnožovacie služby</t>
  </si>
  <si>
    <t>67.</t>
  </si>
  <si>
    <t>Mestský rozhlas</t>
  </si>
  <si>
    <t>68.</t>
  </si>
  <si>
    <t>Telekomunikačná technika</t>
  </si>
  <si>
    <t>69.</t>
  </si>
  <si>
    <t>70.</t>
  </si>
  <si>
    <t>01.3.3</t>
  </si>
  <si>
    <t>Iné všeobecné služby</t>
  </si>
  <si>
    <t>71.</t>
  </si>
  <si>
    <t>Matričná činnosť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</si>
  <si>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</si>
  <si>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</si>
  <si>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</si>
  <si>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</si>
  <si>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</si>
  <si>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</si>
  <si>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</si>
  <si>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</si>
  <si>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</si>
  <si>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</si>
  <si>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</si>
  <si>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</si>
  <si>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</si>
  <si>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</si>
  <si>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01.6.0</t>
  </si>
  <si>
    <t>Všeobecné verejné služby inde naklasifikované</t>
  </si>
  <si>
    <t>86.</t>
  </si>
  <si>
    <t>Organizovanie volieb</t>
  </si>
  <si>
    <t>87.</t>
  </si>
  <si>
    <t>88.</t>
  </si>
  <si>
    <t>89.</t>
  </si>
  <si>
    <t>Pohonné hmoty</t>
  </si>
  <si>
    <t>90.</t>
  </si>
  <si>
    <t>91.</t>
  </si>
  <si>
    <t>92.</t>
  </si>
  <si>
    <t>633016</t>
  </si>
  <si>
    <t>Reprezentačné</t>
  </si>
  <si>
    <t>93.</t>
  </si>
  <si>
    <t>Odmeny – členovia komisií a zapisovatelia</t>
  </si>
  <si>
    <t>94.</t>
  </si>
  <si>
    <t xml:space="preserve">Obce </t>
  </si>
  <si>
    <t>95.</t>
  </si>
  <si>
    <t>Mestský úrad</t>
  </si>
  <si>
    <t>96.</t>
  </si>
  <si>
    <t>z toho 7,6 zdroj 111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</si>
  <si>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</si>
  <si>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</si>
  <si>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</si>
  <si>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</si>
  <si>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</si>
  <si>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</si>
  <si>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</si>
  <si>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</si>
  <si>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</si>
  <si>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</si>
  <si>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</si>
  <si>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</si>
  <si>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</si>
  <si>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</si>
  <si>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</si>
  <si>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</si>
  <si>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</si>
  <si>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</si>
  <si>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</si>
  <si>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Vodné, stočné</t>
  </si>
  <si>
    <t>116.</t>
  </si>
  <si>
    <t>117.</t>
  </si>
  <si>
    <t>118.</t>
  </si>
  <si>
    <t>119.</t>
  </si>
  <si>
    <t>120.</t>
  </si>
  <si>
    <t>121.</t>
  </si>
  <si>
    <t>122.</t>
  </si>
  <si>
    <t>Softvér</t>
  </si>
  <si>
    <t>123.</t>
  </si>
  <si>
    <t>711003</t>
  </si>
  <si>
    <t>Softvér (e aukcie)</t>
  </si>
  <si>
    <t>124.</t>
  </si>
  <si>
    <t>125.</t>
  </si>
  <si>
    <t>637036</t>
  </si>
  <si>
    <t>Reprezentačné – cattering</t>
  </si>
  <si>
    <t>126.</t>
  </si>
  <si>
    <t>127.</t>
  </si>
  <si>
    <t>Rutinná a štandardná údržba strojov, prístrojov a zariadení</t>
  </si>
  <si>
    <t>128.</t>
  </si>
  <si>
    <t>129.</t>
  </si>
  <si>
    <t>Kurzy, semináre, porady</t>
  </si>
  <si>
    <t>130.</t>
  </si>
  <si>
    <t>131.</t>
  </si>
  <si>
    <t>Poplatky a odvody</t>
  </si>
  <si>
    <t>132.</t>
  </si>
  <si>
    <t>Poistenie motorových vozidiel</t>
  </si>
  <si>
    <t>133.</t>
  </si>
  <si>
    <t>134.</t>
  </si>
  <si>
    <t>135.</t>
  </si>
  <si>
    <t>Dokončenie rekonštrukcie budovy msÚ</t>
  </si>
  <si>
    <t>,,</t>
  </si>
  <si>
    <t>Program 9: Kultúra</t>
  </si>
  <si>
    <t>08.2.0.5</t>
  </si>
  <si>
    <t>Knižnice</t>
  </si>
  <si>
    <t>641001</t>
  </si>
  <si>
    <t>Transfer príspevkovej organizácii</t>
  </si>
  <si>
    <t>08.2.0.9</t>
  </si>
  <si>
    <t>Kultúrny dom</t>
  </si>
  <si>
    <t>Tarifný, osobný základný, funkčný plat</t>
  </si>
  <si>
    <t>Osobný príplatok</t>
  </si>
  <si>
    <t>Ostatné príplatky</t>
  </si>
  <si>
    <t>Energie – elektrická energia</t>
  </si>
  <si>
    <t>Energie – plyn</t>
  </si>
  <si>
    <t>Vodné stočné</t>
  </si>
  <si>
    <t>634004</t>
  </si>
  <si>
    <t>Preprava osôb</t>
  </si>
  <si>
    <t>718004</t>
  </si>
  <si>
    <t>Rekonštrukcia elektrického vedenia</t>
  </si>
  <si>
    <t>Rutinná a štandardná údržba budov</t>
  </si>
  <si>
    <t>637002</t>
  </si>
  <si>
    <t>Konkurzy a súťaže – divadelné predstavenia</t>
  </si>
  <si>
    <t>Konkurzy a súťaže – koncerty</t>
  </si>
  <si>
    <t>Konkurzy a súťaže – výstavy</t>
  </si>
  <si>
    <t>Konkurzy a súťaže – ostatné kultúrne podujatia</t>
  </si>
  <si>
    <t>Prenosné pódium</t>
  </si>
  <si>
    <t>Vchodové dvere + javisková brána</t>
  </si>
  <si>
    <t>08.1.0</t>
  </si>
  <si>
    <t>Rekreačné a športové služby</t>
  </si>
  <si>
    <t>Všeobecný materiál – kosačka (PHM, údržba...)</t>
  </si>
  <si>
    <t>Program 8.Vzdelávanie</t>
  </si>
  <si>
    <t>Rozpočet po II. Zmene</t>
  </si>
  <si>
    <t>09.1.1.1</t>
  </si>
  <si>
    <t>Predškolská výchova</t>
  </si>
  <si>
    <t>MŠ SNP 93</t>
  </si>
  <si>
    <t>Knihy, časopisy, učebnice, učebné pomôcky</t>
  </si>
  <si>
    <t>Rutinná a štandardná údržba objektov a ich častí</t>
  </si>
  <si>
    <t>Pracovné odevy, obuv</t>
  </si>
  <si>
    <t>Školenia, semináre, porady</t>
  </si>
  <si>
    <t>Všeobecný materiál – kopírovanie</t>
  </si>
  <si>
    <t>642026</t>
  </si>
  <si>
    <t>Na dávku v hmotnej núdzi – stravovanie</t>
  </si>
  <si>
    <t>Prepravné – dovoz stravy</t>
  </si>
  <si>
    <t>Poplatky a odvody – za vedenie účtov</t>
  </si>
  <si>
    <t>637007</t>
  </si>
  <si>
    <t>Nová podlaha do spálne a triedy</t>
  </si>
  <si>
    <t>Detské ihrisko</t>
  </si>
  <si>
    <t>Výmena okien</t>
  </si>
  <si>
    <t>Oprava fasády</t>
  </si>
  <si>
    <t>717001</t>
  </si>
  <si>
    <t>Altánok</t>
  </si>
  <si>
    <t>MŠ SNP 9</t>
  </si>
  <si>
    <t>Interiérové vybavenie – postieľky</t>
  </si>
  <si>
    <t>MŠ – výstavba, rekonštrukcia,a pod.</t>
  </si>
  <si>
    <t>Oprava strechy</t>
  </si>
  <si>
    <t>MŠ SNP 9 s VJM</t>
  </si>
  <si>
    <t>09.6.0.1</t>
  </si>
  <si>
    <t>Školské stravovanie v predškolských zariadeniach</t>
  </si>
  <si>
    <t>713001</t>
  </si>
  <si>
    <t>Interiérové vybavenie – kuchynské vybavenie</t>
  </si>
  <si>
    <t>09.5.0.1</t>
  </si>
  <si>
    <t>Zariadenia pre záujmové vzdelávanie – ZUŠ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</si>
  <si>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</si>
  <si>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</si>
  <si>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</si>
  <si>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</si>
  <si>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</si>
  <si>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</si>
  <si>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</si>
  <si>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</si>
  <si>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</si>
  <si>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</si>
  <si>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</si>
  <si>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</si>
  <si>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</si>
  <si>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Súťaže a konkurzy</t>
  </si>
  <si>
    <t>149.</t>
  </si>
  <si>
    <t>150.</t>
  </si>
  <si>
    <t>151.</t>
  </si>
  <si>
    <t>152.</t>
  </si>
  <si>
    <t>Oprava nástrojov, ladenie kalvíra</t>
  </si>
  <si>
    <t>153.</t>
  </si>
  <si>
    <t>154.</t>
  </si>
  <si>
    <t>Oprava podlahy</t>
  </si>
  <si>
    <t>155.</t>
  </si>
  <si>
    <t>Dvere</t>
  </si>
  <si>
    <t>156.</t>
  </si>
  <si>
    <t>Nákup výpočtovej techniky</t>
  </si>
  <si>
    <t>157.</t>
  </si>
  <si>
    <t>Balkón + oprava steny</t>
  </si>
  <si>
    <t>158.</t>
  </si>
  <si>
    <t>09.5.0.2</t>
  </si>
  <si>
    <t>Centrum voľného času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</si>
  <si>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</si>
  <si>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</si>
  <si>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</si>
  <si>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</si>
  <si>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</si>
  <si>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</si>
  <si>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</si>
  <si>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</si>
  <si>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</si>
  <si>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</si>
  <si>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</si>
  <si>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</si>
  <si>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</si>
  <si>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</si>
  <si>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</si>
  <si>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</si>
  <si>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</si>
  <si>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</si>
  <si>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</si>
  <si>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Špeciálne služby – ochrana objektu</t>
  </si>
  <si>
    <t>178.</t>
  </si>
  <si>
    <t>179.</t>
  </si>
  <si>
    <t>180.</t>
  </si>
  <si>
    <t>Dohody zamestnancov mimopracovného pomeru</t>
  </si>
  <si>
    <t>181.</t>
  </si>
  <si>
    <t>182.</t>
  </si>
  <si>
    <t>183.</t>
  </si>
  <si>
    <t>184.</t>
  </si>
  <si>
    <t>185.</t>
  </si>
  <si>
    <t>Výmena vchodových dverí</t>
  </si>
  <si>
    <t>186.</t>
  </si>
  <si>
    <t>187.</t>
  </si>
  <si>
    <t>rekonštrukcia ihriska</t>
  </si>
  <si>
    <t>188.</t>
  </si>
  <si>
    <t>Výstavba detského ihriska</t>
  </si>
  <si>
    <t>189.</t>
  </si>
  <si>
    <t>09.1.2.1</t>
  </si>
  <si>
    <t>Základné vzdelanie</t>
  </si>
  <si>
    <t>190.</t>
  </si>
  <si>
    <t>ZŠ s bežnou starostlivosťou – Mierová 67</t>
  </si>
  <si>
    <t>191.</t>
  </si>
  <si>
    <t xml:space="preserve">ZŠ s bežnou starostlivosťou s VJM </t>
  </si>
  <si>
    <t>192.</t>
  </si>
  <si>
    <t>Dotácia v oblasti školstva, výchovy a vzdelávania</t>
  </si>
  <si>
    <t>193.</t>
  </si>
  <si>
    <t>Školský klub detí pri ZŠ Mierová 67</t>
  </si>
  <si>
    <t>194.</t>
  </si>
  <si>
    <t>Školský klub detí pri ZŠ  s VJM</t>
  </si>
  <si>
    <t>195.</t>
  </si>
  <si>
    <t>ŠJ pri ZŠ Mierová 67</t>
  </si>
  <si>
    <t>196.</t>
  </si>
  <si>
    <t>ŠJ pri ZŠ s VJM</t>
  </si>
  <si>
    <t>197.</t>
  </si>
  <si>
    <t>09.8.02</t>
  </si>
  <si>
    <t>Metodické centrá</t>
  </si>
  <si>
    <t>198.</t>
  </si>
  <si>
    <t>Školský úrad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</si>
  <si>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</si>
  <si>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</si>
  <si>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</si>
  <si>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</si>
  <si>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</si>
  <si>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</si>
  <si>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</si>
  <si>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</si>
  <si>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</si>
  <si>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</si>
  <si>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</si>
  <si>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</si>
  <si>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</si>
  <si>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</si>
  <si>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</si>
  <si>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</si>
  <si>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Školenia, kurzy, semináre</t>
  </si>
  <si>
    <t>215.</t>
  </si>
  <si>
    <t>Program 7: Organizačné veci</t>
  </si>
  <si>
    <t>01.1.1.6.</t>
  </si>
  <si>
    <t>Mestské zastupiteľstvo</t>
  </si>
  <si>
    <t>637026</t>
  </si>
  <si>
    <t>Odmeny poslancov</t>
  </si>
  <si>
    <t>Odmeny členom komisií</t>
  </si>
  <si>
    <t>Vzdelávanie poslancov</t>
  </si>
  <si>
    <t>Hlasovacie zaradenie</t>
  </si>
  <si>
    <t>Reprezentačné výdavky-cattering</t>
  </si>
  <si>
    <t>Propagácia a marketing</t>
  </si>
  <si>
    <t>637003</t>
  </si>
  <si>
    <t>WEB stránka</t>
  </si>
  <si>
    <t>Ostatný propagačný materiál</t>
  </si>
  <si>
    <t>Rekreácia, kultúra a náboženstvo</t>
  </si>
  <si>
    <t>08.4.0</t>
  </si>
  <si>
    <t>Náboženské a iné spoločenské služby</t>
  </si>
  <si>
    <t>ZPOZ</t>
  </si>
  <si>
    <t>Kvety, vence, kytice...</t>
  </si>
  <si>
    <t>Ošatenie</t>
  </si>
  <si>
    <t>Odmeny sobášiacim</t>
  </si>
  <si>
    <t>08.6.0</t>
  </si>
  <si>
    <t>Rekreácia, kultúra a náboženstvo inde neklasifikované</t>
  </si>
  <si>
    <t>Reprezentačný ples mesta</t>
  </si>
  <si>
    <t>Výzdoba</t>
  </si>
  <si>
    <t>Polygrafické služby</t>
  </si>
  <si>
    <t>Reprezentačné výdavky – cattering</t>
  </si>
  <si>
    <t>Konkurzy a súťaže</t>
  </si>
  <si>
    <t>Deň učiteľov</t>
  </si>
  <si>
    <t>Challenge day</t>
  </si>
  <si>
    <t>636001</t>
  </si>
  <si>
    <t>Nájomné za nájom bowlingu</t>
  </si>
  <si>
    <t>Mestské dni</t>
  </si>
  <si>
    <t xml:space="preserve">Konkurzy a súťaže </t>
  </si>
  <si>
    <t>Medaily, plakety, diplomy</t>
  </si>
  <si>
    <t>Prepravné</t>
  </si>
  <si>
    <t>Odmeny oceneným</t>
  </si>
  <si>
    <t>Ubytovanie delegácií</t>
  </si>
  <si>
    <t xml:space="preserve">Program </t>
  </si>
  <si>
    <t>Ondrejský jarmok</t>
  </si>
  <si>
    <t>Polygrafické služby – tlač plagátov</t>
  </si>
  <si>
    <t>Propagácia, reklama a inzercia</t>
  </si>
  <si>
    <t>Upratovanie a odvoz odpadu</t>
  </si>
  <si>
    <t>Privítanie nového roka</t>
  </si>
  <si>
    <t>Novoročné pozdravy</t>
  </si>
  <si>
    <t>Ohňostroj</t>
  </si>
  <si>
    <t>Program 6: Ekonomika</t>
  </si>
  <si>
    <t>01.7.0</t>
  </si>
  <si>
    <t>Transakcie verejného dlhu</t>
  </si>
  <si>
    <t>651002</t>
  </si>
  <si>
    <t>Splácanie úrokov - reštrukturalizovaný úver</t>
  </si>
  <si>
    <t>651003</t>
  </si>
  <si>
    <t>Splácanie úrokov – ŠFRB</t>
  </si>
  <si>
    <t xml:space="preserve">Splácanie úrokov – projekty odsúhlasené MsZ </t>
  </si>
  <si>
    <t>653001</t>
  </si>
  <si>
    <t>Manipulačné poplatky súvisiace s úverom</t>
  </si>
  <si>
    <t>01.1.2</t>
  </si>
  <si>
    <t>Finančná a rozpočtová oblasť</t>
  </si>
  <si>
    <t>Bankové poplatky</t>
  </si>
  <si>
    <t>Auditorské služby</t>
  </si>
  <si>
    <t>Členské príspevky</t>
  </si>
  <si>
    <t>642006</t>
  </si>
  <si>
    <t>Za čisté dolné Pohronie (Šárovce)</t>
  </si>
  <si>
    <t>Isztergrannum</t>
  </si>
  <si>
    <t>Ipeľský euroregión</t>
  </si>
  <si>
    <t>Únia miest Slovenska</t>
  </si>
  <si>
    <t>Dolnohronské regionálne združenie</t>
  </si>
  <si>
    <t>Združenie náčelníkov MsP</t>
  </si>
  <si>
    <t>RVC</t>
  </si>
  <si>
    <t>Transfery jednotlivcom a neziskovým PO</t>
  </si>
  <si>
    <t>642001</t>
  </si>
  <si>
    <t>OZ, nadácii a neinvestičnému fondu</t>
  </si>
  <si>
    <t>642007</t>
  </si>
  <si>
    <t>Cirkvi, náb. spoločnosti a cirkevnej charite</t>
  </si>
  <si>
    <t>Program 5: Hospodárstvo</t>
  </si>
  <si>
    <t>0.1.1.1.6</t>
  </si>
  <si>
    <t>Priemyselný park</t>
  </si>
  <si>
    <t>Propagácia, reklama ,inzercia</t>
  </si>
  <si>
    <t>Vysporiadanie vlastníckych vzťahov</t>
  </si>
  <si>
    <t>špeciálne služby geodetické</t>
  </si>
  <si>
    <t>poplatky a odvody</t>
  </si>
  <si>
    <t>kolky</t>
  </si>
  <si>
    <t>711001</t>
  </si>
  <si>
    <t>výkup pozemkov – priem.park.</t>
  </si>
  <si>
    <t>04.5.1</t>
  </si>
  <si>
    <t>Cestná doprava</t>
  </si>
  <si>
    <t>výstavba cestného dopravného systému</t>
  </si>
  <si>
    <t>05</t>
  </si>
  <si>
    <t>Ochrana životného porostredia</t>
  </si>
  <si>
    <t>05.2.0.</t>
  </si>
  <si>
    <t>Nakladanie s odpadovými vodami</t>
  </si>
  <si>
    <t>vybudovanie kanalizácie</t>
  </si>
  <si>
    <t>06.3.0.</t>
  </si>
  <si>
    <t>Zásobovanie vodou</t>
  </si>
  <si>
    <t>vybudovanie vodovodu</t>
  </si>
  <si>
    <t>06.6.0.</t>
  </si>
  <si>
    <t>Bývanie a občianska vybavenosť inde neklas.</t>
  </si>
  <si>
    <t>vybudovanie plynovodu – stredotlak</t>
  </si>
  <si>
    <t>vybudovanie plynovodu – vysokotlak</t>
  </si>
  <si>
    <t>rozvody elekterickej energie</t>
  </si>
  <si>
    <t>prekládka sietí</t>
  </si>
  <si>
    <t>04.4.3</t>
  </si>
  <si>
    <t>výstavba</t>
  </si>
  <si>
    <t>Obstarávanie projektovej dokumentácie</t>
  </si>
  <si>
    <t>716</t>
  </si>
  <si>
    <t>projektové a prieskumné práce</t>
  </si>
  <si>
    <t>oplotenie</t>
  </si>
  <si>
    <t>vrátnice</t>
  </si>
  <si>
    <t>terenné a vegetačné úpravy</t>
  </si>
  <si>
    <t>dopravné značenie – dočasné a trvalé</t>
  </si>
  <si>
    <t>Program 4: Infraštruktúra</t>
  </si>
  <si>
    <t>43</t>
  </si>
  <si>
    <t>chodník ul. Mikulská</t>
  </si>
  <si>
    <t>rekonštrukcia dvora domu služieb</t>
  </si>
  <si>
    <t>parkovisko pri KD</t>
  </si>
  <si>
    <t>výstavba miestnych parkovísk</t>
  </si>
  <si>
    <t>výstavba cyklochodníka</t>
  </si>
  <si>
    <t>41</t>
  </si>
  <si>
    <t>stavebná údržba miestnych komunikácií mostov a lávok</t>
  </si>
  <si>
    <t>dopravné značenie</t>
  </si>
  <si>
    <t>oprava a údržba autobusových prístreškov</t>
  </si>
  <si>
    <t>Bývanie a občianska vvbavenosť</t>
  </si>
  <si>
    <t>06.4.0</t>
  </si>
  <si>
    <t>Verejné osvetlenie</t>
  </si>
  <si>
    <t>Údržba a oprava verejného osvetlenia</t>
  </si>
  <si>
    <t>Modernizácia verejného osvetlenia</t>
  </si>
  <si>
    <t>Rekonštrukcia verejného osvetlenia</t>
  </si>
  <si>
    <t>Vianočné osvetlenie</t>
  </si>
  <si>
    <t>- montáž a demontáž</t>
  </si>
  <si>
    <t>713004</t>
  </si>
  <si>
    <t>- nákup nového osvetlenia</t>
  </si>
  <si>
    <t>Občianska vybavenosť inde neklasifikovaná</t>
  </si>
  <si>
    <t>Aktualizácia technickej mapy mesta</t>
  </si>
  <si>
    <t>06.3.0</t>
  </si>
  <si>
    <t>Dobudovanie vodovou – za železnicou</t>
  </si>
  <si>
    <t>06.2.0</t>
  </si>
  <si>
    <t>Rozvoj obcí</t>
  </si>
  <si>
    <t>717003</t>
  </si>
  <si>
    <t>Ochrana životného prostredia</t>
  </si>
  <si>
    <t>05.2.0</t>
  </si>
  <si>
    <t>dobudovanie kanalizácie za železnicou</t>
  </si>
  <si>
    <t>nákup pozemkov ul. Hurbanova</t>
  </si>
  <si>
    <t>Program 3: Výstavba a územný rozvoj</t>
  </si>
  <si>
    <t>- kaštieľ</t>
  </si>
  <si>
    <t>42</t>
  </si>
  <si>
    <t>- dom smútku Želiezovce</t>
  </si>
  <si>
    <t>- chodník ul. Mikulská</t>
  </si>
  <si>
    <t>- slobodáreň</t>
  </si>
  <si>
    <t>- cyklistické chodníky</t>
  </si>
  <si>
    <t>- sociálne a pohotovostné bývanie</t>
  </si>
  <si>
    <t>- klub dôchodcov</t>
  </si>
  <si>
    <t>- rodinné domy Mikula</t>
  </si>
  <si>
    <t>- nový cintorín</t>
  </si>
  <si>
    <t>Obstarávanie územno plánovacích nástrojov</t>
  </si>
  <si>
    <t>- štúdie</t>
  </si>
  <si>
    <t>- zmeny a doplnky ÚPD</t>
  </si>
  <si>
    <t>- zmeny ÚP CMZ</t>
  </si>
  <si>
    <t>Expertízy, posudky a geodetické práce</t>
  </si>
  <si>
    <t>- geodetické práce</t>
  </si>
  <si>
    <t>- statické posudky</t>
  </si>
  <si>
    <t>- ostatné expertízy</t>
  </si>
  <si>
    <t>Príprava rozvojových projektov</t>
  </si>
  <si>
    <t>- inžinierska činnosť</t>
  </si>
  <si>
    <t>- príprava projektov</t>
  </si>
  <si>
    <t>Realizácia stavieb a ich technického zhodnotenia</t>
  </si>
  <si>
    <t>zníženie energetickej náročnosti</t>
  </si>
  <si>
    <t>- kultúrny dom</t>
  </si>
  <si>
    <t>- DOS</t>
  </si>
  <si>
    <t>52</t>
  </si>
  <si>
    <t>- rekonštrukcia MŠ SNP 9</t>
  </si>
  <si>
    <t>- bytové domy</t>
  </si>
  <si>
    <t>- dom smútku Svodov</t>
  </si>
  <si>
    <t>- rekonštrukcia azylového domu</t>
  </si>
  <si>
    <t>- domček na detskom ihrisku ul. Hviezdoslavova</t>
  </si>
  <si>
    <t>- ZŠ ul Mierová</t>
  </si>
  <si>
    <t>- ZŠ s VJM</t>
  </si>
  <si>
    <t>- Soví dom</t>
  </si>
  <si>
    <t>Stavebný úrad</t>
  </si>
  <si>
    <t>111</t>
  </si>
  <si>
    <t>01.1.1</t>
  </si>
  <si>
    <t>Výdavky verejnej správy</t>
  </si>
  <si>
    <t>Správne poplatky</t>
  </si>
  <si>
    <t>PROGRAM  2:  Životné prostredie a rekreácia</t>
  </si>
  <si>
    <t>05.1.0</t>
  </si>
  <si>
    <t>Nakladanie s odpadmi</t>
  </si>
  <si>
    <t>Vývoz odpadu</t>
  </si>
  <si>
    <t>Nákup zberných nádob</t>
  </si>
  <si>
    <t>Odstránenie čiernych skládok</t>
  </si>
  <si>
    <t>Poplatok za uloženie odpadu</t>
  </si>
  <si>
    <t>Vývoz triedeného odpadu</t>
  </si>
  <si>
    <t>Monitoring skládky topografia</t>
  </si>
  <si>
    <t>Propagačná kampaň</t>
  </si>
  <si>
    <t>Čistenie miestnych komunikácií</t>
  </si>
  <si>
    <t>Rozšírenie a zefektívnenie separ.zberu</t>
  </si>
  <si>
    <t>05.3.0.</t>
  </si>
  <si>
    <t>Znižovanie znečisťovania</t>
  </si>
  <si>
    <t>Riešenie kvality ovzdušia v meste</t>
  </si>
  <si>
    <t xml:space="preserve">Zazelenanie a revitalizácia zelene </t>
  </si>
  <si>
    <t xml:space="preserve"> ako opatrenie na zlepšenie kvality oovzdušia mesta</t>
  </si>
  <si>
    <t>05.4.0</t>
  </si>
  <si>
    <t>Ochrana prírody a krajiny</t>
  </si>
  <si>
    <t>Deratizácia</t>
  </si>
  <si>
    <t>Dezinsekcia komárov</t>
  </si>
  <si>
    <t>Ošetrovanie stromov</t>
  </si>
  <si>
    <t>05.6.0</t>
  </si>
  <si>
    <t>Ochrana životného prostredia inde neklasifikovaná</t>
  </si>
  <si>
    <t>Deň zeme</t>
  </si>
  <si>
    <t>- ochranné pomôcky</t>
  </si>
  <si>
    <t>- propagačný materiál</t>
  </si>
  <si>
    <t>- preprava kontajnerov</t>
  </si>
  <si>
    <t>- poplatok za uloženie odpadu</t>
  </si>
  <si>
    <t>- pracovné náradie a vrecia</t>
  </si>
  <si>
    <t>Údržba verejnej zelene</t>
  </si>
  <si>
    <t>Sadové úpravy – Tržná , Agátova</t>
  </si>
  <si>
    <t>Nákup pozemkov</t>
  </si>
  <si>
    <t>Komunikačné prepojenie</t>
  </si>
  <si>
    <t xml:space="preserve">Sadové úpravy </t>
  </si>
  <si>
    <t>Údržba verejného priestranstva</t>
  </si>
  <si>
    <t>Údržba miestnych komunikácií</t>
  </si>
  <si>
    <t>- bežná údržba</t>
  </si>
  <si>
    <t>- zimná údržba</t>
  </si>
  <si>
    <t>Výstavba</t>
  </si>
  <si>
    <t>Regionálne centrum na zhodnotenie  BRO</t>
  </si>
  <si>
    <t>1151</t>
  </si>
  <si>
    <t>Tarifný plat, osobný plat vrátane ich náhrad</t>
  </si>
  <si>
    <t>1152</t>
  </si>
  <si>
    <t>620</t>
  </si>
  <si>
    <t>Poistné a príspevok do poisťovní</t>
  </si>
  <si>
    <t>Školenia kurzy, semináre, porady</t>
  </si>
  <si>
    <t>Informačné tabule</t>
  </si>
  <si>
    <t>verejné obstarávanie a externý manažment</t>
  </si>
  <si>
    <t>nákup prevádzkových strojov</t>
  </si>
  <si>
    <t>714004</t>
  </si>
  <si>
    <t>nákup nákladných vozidiel, traktorov</t>
  </si>
  <si>
    <t>stavebné práce a stavebný dozor</t>
  </si>
  <si>
    <t>rezerva na nepredvídané stavebné výdavky</t>
  </si>
  <si>
    <t>Rekreácia, kultúra, náboženstvo</t>
  </si>
  <si>
    <t>08.2.0</t>
  </si>
  <si>
    <t>Mesto Fr. Schuberta</t>
  </si>
  <si>
    <t>08.1.0 Rekreačné a športové služby</t>
  </si>
  <si>
    <t>starostlivosť o detské ihriská</t>
  </si>
  <si>
    <t>Viacúčelové ihrisko ZŠ s VJM</t>
  </si>
  <si>
    <t>výstavba detských ihrísk</t>
  </si>
  <si>
    <t>dotvorenie oddychových zón</t>
  </si>
  <si>
    <t>PROGRAM  1: PODOHOSPODÁRSTVO</t>
  </si>
  <si>
    <t>04.2.1</t>
  </si>
  <si>
    <t>Pozemkové úpravy</t>
  </si>
  <si>
    <t>Poštovné</t>
  </si>
  <si>
    <t>04.2.3</t>
  </si>
  <si>
    <t>Rybárstvo a poľovníctvo</t>
  </si>
  <si>
    <t>Rybárske lístky</t>
  </si>
  <si>
    <t>04.2.3.</t>
  </si>
  <si>
    <t>Ekologická stabilita biodiverzity</t>
  </si>
  <si>
    <t>prípravná a projektová dokumentácia</t>
  </si>
  <si>
    <t>Kapitálové príjmy</t>
  </si>
  <si>
    <t>Kategória</t>
  </si>
  <si>
    <t>Položka</t>
  </si>
  <si>
    <t>Podpoložka</t>
  </si>
  <si>
    <t>Príjem</t>
  </si>
  <si>
    <t>NEDAŇOVÉ PRÍJMY</t>
  </si>
  <si>
    <t>KAPITÁLOVĚ PRÍJMY</t>
  </si>
  <si>
    <t>Príjem z predaja kapitálových aktív</t>
  </si>
  <si>
    <t>príjem z predaja budov – Bytový podnik</t>
  </si>
  <si>
    <t>príjem z predaja budov – Kino</t>
  </si>
  <si>
    <t>príjem z predaja bytov</t>
  </si>
  <si>
    <t>Príjem z predaja pozemkov a nehmotných aktív</t>
  </si>
  <si>
    <t>príjem z predaja pozemkov -p.č. 142 pri trhovisku</t>
  </si>
  <si>
    <t>príjem z predaja pozemkov-p.č. 250/1 pri tmobile</t>
  </si>
  <si>
    <t>príjem z predaja pozemkov-p.č. 274/1 centrum</t>
  </si>
  <si>
    <t>príjem z predaja pozemkov-p.č. 497/1 ul. Hronská</t>
  </si>
  <si>
    <t>GRANTY A TRANSFERY</t>
  </si>
  <si>
    <t>Tuzemské kapitálové granty a transfery</t>
  </si>
  <si>
    <t>Granty</t>
  </si>
  <si>
    <t>biofermentor</t>
  </si>
  <si>
    <t>kanalizácia za železnicou</t>
  </si>
  <si>
    <t>vodovod za železnicou</t>
  </si>
  <si>
    <t>dobudovanie kanalizácie v meste</t>
  </si>
  <si>
    <t>rekonštrukcia verejných priestorov</t>
  </si>
  <si>
    <t>rekonštrukcia a modernizácia ZŠ Mierová</t>
  </si>
  <si>
    <t>udržateľné osídlenie – ZŠ s VJM</t>
  </si>
  <si>
    <t>mestské múzeum – Soví dom</t>
  </si>
  <si>
    <t>podnikateľské centrum - dom služieb</t>
  </si>
  <si>
    <t>riešenie kvality ovzdušia</t>
  </si>
  <si>
    <t>parkovisko pri KD – COOP Jednota NZ</t>
  </si>
  <si>
    <t>Bežné príjmy</t>
  </si>
  <si>
    <t>Rozpočet po  I.zmene</t>
  </si>
  <si>
    <t>DAŇOVÉ PRÍJMY</t>
  </si>
  <si>
    <t>Dane z príjmov a kapitálového majetku</t>
  </si>
  <si>
    <t>Daň z príjmov fyzickej osoby</t>
  </si>
  <si>
    <t>Výnos z dane z príjmov poukázaný územnej samospráve</t>
  </si>
  <si>
    <t>Dane z majetku</t>
  </si>
  <si>
    <t>Daň z nehnuteľnosti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</si>
  <si>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</si>
  <si>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</si>
  <si>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</si>
  <si>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</si>
  <si>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</si>
  <si>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</si>
  <si>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</si>
  <si>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</si>
  <si>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</si>
  <si>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</si>
  <si>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</si>
  <si>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Iné dane za tovary a služby</t>
  </si>
  <si>
    <t>zo zrušených miestnych poplatkov</t>
  </si>
  <si>
    <t>Sankcie uložené v daňovom konaní</t>
  </si>
  <si>
    <t>Príjmy z podnikania a z vlastníctva majetku</t>
  </si>
  <si>
    <t>Príjmy z vlastníctva</t>
  </si>
  <si>
    <t>z prenajatých pozemkov</t>
  </si>
  <si>
    <t>z vecného bremena na pozemky – SPP</t>
  </si>
  <si>
    <t>z prenajatých budov, priestorov a objektov</t>
  </si>
  <si>
    <t>Administratívne poplatky a iné poplatky a platby</t>
  </si>
  <si>
    <t>Administratívne poplatky</t>
  </si>
  <si>
    <t>ostatné poplatky (správne poplatky)</t>
  </si>
  <si>
    <t>Pokuty, penále a iné sankcie</t>
  </si>
  <si>
    <t>za porušenie predpisov</t>
  </si>
  <si>
    <t>Poplatky a platby z nepriemyselného  a náhodného predaja a služieb</t>
  </si>
  <si>
    <t>za predaj výrobkov, tovarov a služieb</t>
  </si>
  <si>
    <t>školné a zápisné – MŠ, ZUŠ, CVČ</t>
  </si>
  <si>
    <t>za opatrovateľské služby</t>
  </si>
  <si>
    <t>za stravné – cudzí stravníci ŠJ pri MŠ</t>
  </si>
  <si>
    <t>za prebytočný hnuteľný majetok</t>
  </si>
  <si>
    <t xml:space="preserve">Ďalšie administratívne poplatky a iné poplatky a platby </t>
  </si>
  <si>
    <t>za znečisťovanie ovzdušia</t>
  </si>
  <si>
    <t>Úroky z tuzemských úverov, pôžičiek, návratných fin. výpomocí</t>
  </si>
  <si>
    <t>z termínovaných vkladov</t>
  </si>
  <si>
    <t>Iné nedaňové príjmy</t>
  </si>
  <si>
    <t>Ostatné príjmy</t>
  </si>
  <si>
    <t>z výťažkov z lotérií a iných podobných hier</t>
  </si>
  <si>
    <t>z dobropisov</t>
  </si>
  <si>
    <t>z kurzových rozdielov</t>
  </si>
  <si>
    <t>Tuzemské bežné granty a transfery</t>
  </si>
  <si>
    <t>Transfery v rámci verejnej správy</t>
  </si>
  <si>
    <t>zo štátneho rozpočtu – biofermentor</t>
  </si>
  <si>
    <t>zo štátneho rozpočtu – školský úrad</t>
  </si>
  <si>
    <t>zo štátneho rozpočtu – na školské potreby pre deti v HN</t>
  </si>
  <si>
    <t>zo štátneho rozpočtu – stravovanie detí v hmotnej núdzi</t>
  </si>
  <si>
    <t>zo štátneho rozpočtu –na dopravu žiakov</t>
  </si>
  <si>
    <t>zo štátneho rozpočtu – na žiaka zo soc. Znevyh. prostredia</t>
  </si>
  <si>
    <t>zo štátneho rozpočtu – na kontinuálne vzdelávanie</t>
  </si>
  <si>
    <t>zo štátneho rozpočtu – vzdelávacie poukazy CVČ</t>
  </si>
  <si>
    <t>zo štátneho rozpočtu – účelová dotácia pre MŠ</t>
  </si>
  <si>
    <t>zo štátneho rozpočtu- rodinné prídavky</t>
  </si>
  <si>
    <t>aktivačná činnosť – dotácia</t>
  </si>
  <si>
    <t>vedenie matriky</t>
  </si>
  <si>
    <t>register obyvateľov SR</t>
  </si>
  <si>
    <t>na Krajský školský úrad</t>
  </si>
  <si>
    <t>životné prostredie</t>
  </si>
  <si>
    <t>pozemné komunikácie</t>
  </si>
  <si>
    <t>stavebný poriadok</t>
  </si>
  <si>
    <t>na základné školstvo s bežnou starostlivosťou</t>
  </si>
  <si>
    <t>zo štátneho účelového fondu – biofermentor</t>
  </si>
  <si>
    <t>z ESF – vzdelávanie zamestnancov</t>
  </si>
  <si>
    <t>z rozpočtov obcí na spracovanie miezd pre školstvo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</si>
</sst>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\ ;\-0.00\ "/>
    <numFmt numFmtId="166" formatCode="0.0"/>
    <numFmt numFmtId="167" formatCode="@"/>
    <numFmt numFmtId="168" formatCode="#,##0.00;\-#,##0.00"/>
    <numFmt numFmtId="169" formatCode="#,###.00"/>
    <numFmt numFmtId="170" formatCode="#,##0.00"/>
    <numFmt numFmtId="171" formatCode="#,##0.0"/>
    <numFmt numFmtId="172" formatCode="0"/>
    <numFmt numFmtId="173" formatCode="#,##0"/>
  </numFmts>
  <fonts count="26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sz val="12"/>
      <color indexed="10"/>
      <name val="Times New Roman CE"/>
      <family val="1"/>
    </font>
    <font>
      <sz val="12"/>
      <color indexed="10"/>
      <name val="Arial CE"/>
      <family val="2"/>
    </font>
    <font>
      <sz val="12"/>
      <name val="Times New Roman CE"/>
      <family val="1"/>
    </font>
    <font>
      <b/>
      <sz val="18"/>
      <color indexed="12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8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7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7" fontId="4" fillId="2" borderId="1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/>
    </xf>
    <xf numFmtId="164" fontId="4" fillId="3" borderId="4" xfId="0" applyFont="1" applyFill="1" applyBorder="1" applyAlignment="1">
      <alignment/>
    </xf>
    <xf numFmtId="168" fontId="4" fillId="3" borderId="5" xfId="0" applyNumberFormat="1" applyFont="1" applyFill="1" applyBorder="1" applyAlignment="1">
      <alignment horizontal="right"/>
    </xf>
    <xf numFmtId="166" fontId="4" fillId="3" borderId="5" xfId="0" applyNumberFormat="1" applyFont="1" applyFill="1" applyBorder="1" applyAlignment="1">
      <alignment horizontal="right"/>
    </xf>
    <xf numFmtId="169" fontId="4" fillId="3" borderId="5" xfId="0" applyNumberFormat="1" applyFont="1" applyFill="1" applyBorder="1" applyAlignment="1">
      <alignment horizontal="right"/>
    </xf>
    <xf numFmtId="164" fontId="5" fillId="3" borderId="6" xfId="0" applyFont="1" applyFill="1" applyBorder="1" applyAlignment="1">
      <alignment horizontal="center"/>
    </xf>
    <xf numFmtId="164" fontId="4" fillId="3" borderId="7" xfId="0" applyFont="1" applyFill="1" applyBorder="1" applyAlignment="1">
      <alignment/>
    </xf>
    <xf numFmtId="168" fontId="4" fillId="3" borderId="8" xfId="0" applyNumberFormat="1" applyFont="1" applyFill="1" applyBorder="1" applyAlignment="1">
      <alignment horizontal="right"/>
    </xf>
    <xf numFmtId="166" fontId="4" fillId="3" borderId="8" xfId="0" applyNumberFormat="1" applyFont="1" applyFill="1" applyBorder="1" applyAlignment="1">
      <alignment horizontal="right"/>
    </xf>
    <xf numFmtId="169" fontId="4" fillId="3" borderId="8" xfId="0" applyNumberFormat="1" applyFont="1" applyFill="1" applyBorder="1" applyAlignment="1">
      <alignment horizontal="right"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/>
    </xf>
    <xf numFmtId="168" fontId="5" fillId="0" borderId="8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9" fontId="5" fillId="0" borderId="9" xfId="0" applyNumberFormat="1" applyFont="1" applyBorder="1" applyAlignment="1">
      <alignment horizontal="right"/>
    </xf>
    <xf numFmtId="164" fontId="6" fillId="0" borderId="7" xfId="0" applyFont="1" applyBorder="1" applyAlignment="1">
      <alignment horizontal="left"/>
    </xf>
    <xf numFmtId="170" fontId="5" fillId="0" borderId="9" xfId="0" applyNumberFormat="1" applyFont="1" applyBorder="1" applyAlignment="1">
      <alignment horizontal="right"/>
    </xf>
    <xf numFmtId="164" fontId="6" fillId="0" borderId="7" xfId="0" applyFont="1" applyBorder="1" applyAlignment="1">
      <alignment/>
    </xf>
    <xf numFmtId="166" fontId="5" fillId="0" borderId="8" xfId="0" applyNumberFormat="1" applyFont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6" fontId="5" fillId="0" borderId="9" xfId="0" applyNumberFormat="1" applyFont="1" applyFill="1" applyBorder="1" applyAlignment="1">
      <alignment horizontal="right"/>
    </xf>
    <xf numFmtId="164" fontId="5" fillId="0" borderId="6" xfId="0" applyFont="1" applyFill="1" applyBorder="1" applyAlignment="1">
      <alignment horizontal="center"/>
    </xf>
    <xf numFmtId="164" fontId="7" fillId="3" borderId="7" xfId="0" applyFont="1" applyFill="1" applyBorder="1" applyAlignment="1">
      <alignment/>
    </xf>
    <xf numFmtId="166" fontId="4" fillId="3" borderId="7" xfId="0" applyNumberFormat="1" applyFont="1" applyFill="1" applyBorder="1" applyAlignment="1">
      <alignment horizontal="right"/>
    </xf>
    <xf numFmtId="166" fontId="4" fillId="3" borderId="9" xfId="0" applyNumberFormat="1" applyFont="1" applyFill="1" applyBorder="1" applyAlignment="1">
      <alignment horizontal="right"/>
    </xf>
    <xf numFmtId="169" fontId="4" fillId="3" borderId="9" xfId="0" applyNumberFormat="1" applyFont="1" applyFill="1" applyBorder="1" applyAlignment="1">
      <alignment horizontal="right"/>
    </xf>
    <xf numFmtId="164" fontId="5" fillId="4" borderId="6" xfId="0" applyFont="1" applyFill="1" applyBorder="1" applyAlignment="1">
      <alignment horizontal="center"/>
    </xf>
    <xf numFmtId="164" fontId="4" fillId="4" borderId="7" xfId="0" applyFont="1" applyFill="1" applyBorder="1" applyAlignment="1">
      <alignment/>
    </xf>
    <xf numFmtId="168" fontId="4" fillId="4" borderId="8" xfId="0" applyNumberFormat="1" applyFont="1" applyFill="1" applyBorder="1" applyAlignment="1">
      <alignment horizontal="right"/>
    </xf>
    <xf numFmtId="166" fontId="4" fillId="4" borderId="9" xfId="0" applyNumberFormat="1" applyFont="1" applyFill="1" applyBorder="1" applyAlignment="1">
      <alignment horizontal="right"/>
    </xf>
    <xf numFmtId="169" fontId="4" fillId="4" borderId="9" xfId="0" applyNumberFormat="1" applyFont="1" applyFill="1" applyBorder="1" applyAlignment="1">
      <alignment horizontal="right"/>
    </xf>
    <xf numFmtId="166" fontId="4" fillId="4" borderId="8" xfId="0" applyNumberFormat="1" applyFont="1" applyFill="1" applyBorder="1" applyAlignment="1">
      <alignment horizontal="right"/>
    </xf>
    <xf numFmtId="169" fontId="4" fillId="4" borderId="8" xfId="0" applyNumberFormat="1" applyFont="1" applyFill="1" applyBorder="1" applyAlignment="1">
      <alignment horizontal="right"/>
    </xf>
    <xf numFmtId="168" fontId="4" fillId="0" borderId="8" xfId="0" applyNumberFormat="1" applyFont="1" applyBorder="1" applyAlignment="1">
      <alignment horizontal="right"/>
    </xf>
    <xf numFmtId="166" fontId="4" fillId="0" borderId="9" xfId="0" applyNumberFormat="1" applyFont="1" applyBorder="1" applyAlignment="1">
      <alignment horizontal="right"/>
    </xf>
    <xf numFmtId="169" fontId="4" fillId="0" borderId="9" xfId="0" applyNumberFormat="1" applyFont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164" fontId="7" fillId="4" borderId="7" xfId="0" applyFont="1" applyFill="1" applyBorder="1" applyAlignment="1">
      <alignment/>
    </xf>
    <xf numFmtId="164" fontId="4" fillId="0" borderId="7" xfId="0" applyFont="1" applyBorder="1" applyAlignment="1">
      <alignment/>
    </xf>
    <xf numFmtId="166" fontId="4" fillId="0" borderId="8" xfId="0" applyNumberFormat="1" applyFont="1" applyBorder="1" applyAlignment="1">
      <alignment horizontal="right"/>
    </xf>
    <xf numFmtId="169" fontId="4" fillId="0" borderId="8" xfId="0" applyNumberFormat="1" applyFont="1" applyBorder="1" applyAlignment="1">
      <alignment horizontal="right"/>
    </xf>
    <xf numFmtId="164" fontId="5" fillId="0" borderId="10" xfId="0" applyFont="1" applyBorder="1" applyAlignment="1">
      <alignment horizontal="center"/>
    </xf>
    <xf numFmtId="164" fontId="7" fillId="0" borderId="11" xfId="0" applyFont="1" applyBorder="1" applyAlignment="1">
      <alignment/>
    </xf>
    <xf numFmtId="168" fontId="4" fillId="0" borderId="12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9" fontId="4" fillId="0" borderId="12" xfId="0" applyNumberFormat="1" applyFont="1" applyBorder="1" applyAlignment="1">
      <alignment horizontal="right"/>
    </xf>
    <xf numFmtId="164" fontId="5" fillId="0" borderId="13" xfId="0" applyFont="1" applyBorder="1" applyAlignment="1">
      <alignment horizontal="center"/>
    </xf>
    <xf numFmtId="164" fontId="7" fillId="0" borderId="13" xfId="0" applyFont="1" applyBorder="1" applyAlignment="1">
      <alignment/>
    </xf>
    <xf numFmtId="165" fontId="4" fillId="0" borderId="13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4" fontId="8" fillId="0" borderId="0" xfId="0" applyFont="1" applyBorder="1" applyAlignment="1">
      <alignment horizontal="left"/>
    </xf>
    <xf numFmtId="167" fontId="5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5" fillId="0" borderId="14" xfId="0" applyNumberFormat="1" applyFont="1" applyBorder="1" applyAlignment="1">
      <alignment horizontal="center"/>
    </xf>
    <xf numFmtId="164" fontId="7" fillId="0" borderId="14" xfId="0" applyFont="1" applyBorder="1" applyAlignment="1">
      <alignment/>
    </xf>
    <xf numFmtId="166" fontId="4" fillId="0" borderId="14" xfId="0" applyNumberFormat="1" applyFont="1" applyBorder="1" applyAlignment="1">
      <alignment horizontal="right"/>
    </xf>
    <xf numFmtId="166" fontId="4" fillId="2" borderId="15" xfId="0" applyNumberFormat="1" applyFont="1" applyFill="1" applyBorder="1" applyAlignment="1">
      <alignment horizontal="center" vertical="center" wrapText="1"/>
    </xf>
    <xf numFmtId="167" fontId="5" fillId="0" borderId="6" xfId="0" applyNumberFormat="1" applyFont="1" applyBorder="1" applyAlignment="1">
      <alignment horizontal="center"/>
    </xf>
    <xf numFmtId="164" fontId="7" fillId="0" borderId="16" xfId="0" applyFont="1" applyBorder="1" applyAlignment="1">
      <alignment/>
    </xf>
    <xf numFmtId="166" fontId="4" fillId="0" borderId="17" xfId="0" applyNumberFormat="1" applyFont="1" applyBorder="1" applyAlignment="1">
      <alignment horizontal="center"/>
    </xf>
    <xf numFmtId="167" fontId="5" fillId="5" borderId="18" xfId="0" applyNumberFormat="1" applyFont="1" applyFill="1" applyBorder="1" applyAlignment="1">
      <alignment horizontal="center"/>
    </xf>
    <xf numFmtId="164" fontId="4" fillId="5" borderId="4" xfId="0" applyFont="1" applyFill="1" applyBorder="1" applyAlignment="1">
      <alignment/>
    </xf>
    <xf numFmtId="166" fontId="4" fillId="5" borderId="5" xfId="0" applyNumberFormat="1" applyFont="1" applyFill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164" fontId="5" fillId="0" borderId="7" xfId="0" applyFont="1" applyFill="1" applyBorder="1" applyAlignment="1">
      <alignment/>
    </xf>
    <xf numFmtId="167" fontId="5" fillId="5" borderId="6" xfId="0" applyNumberFormat="1" applyFont="1" applyFill="1" applyBorder="1" applyAlignment="1">
      <alignment horizontal="center"/>
    </xf>
    <xf numFmtId="164" fontId="4" fillId="5" borderId="7" xfId="0" applyFont="1" applyFill="1" applyBorder="1" applyAlignment="1">
      <alignment/>
    </xf>
    <xf numFmtId="166" fontId="4" fillId="5" borderId="8" xfId="0" applyNumberFormat="1" applyFont="1" applyFill="1" applyBorder="1" applyAlignment="1">
      <alignment horizontal="right"/>
    </xf>
    <xf numFmtId="166" fontId="5" fillId="0" borderId="19" xfId="0" applyNumberFormat="1" applyFont="1" applyBorder="1" applyAlignment="1">
      <alignment horizontal="right"/>
    </xf>
    <xf numFmtId="166" fontId="5" fillId="0" borderId="19" xfId="0" applyNumberFormat="1" applyFont="1" applyBorder="1" applyAlignment="1">
      <alignment/>
    </xf>
    <xf numFmtId="167" fontId="5" fillId="5" borderId="20" xfId="0" applyNumberFormat="1" applyFont="1" applyFill="1" applyBorder="1" applyAlignment="1">
      <alignment horizontal="center"/>
    </xf>
    <xf numFmtId="164" fontId="7" fillId="5" borderId="21" xfId="0" applyFont="1" applyFill="1" applyBorder="1" applyAlignment="1">
      <alignment/>
    </xf>
    <xf numFmtId="166" fontId="4" fillId="5" borderId="22" xfId="0" applyNumberFormat="1" applyFont="1" applyFill="1" applyBorder="1" applyAlignment="1">
      <alignment horizontal="right"/>
    </xf>
    <xf numFmtId="164" fontId="3" fillId="0" borderId="0" xfId="0" applyFont="1" applyAlignment="1">
      <alignment vertical="center"/>
    </xf>
    <xf numFmtId="164" fontId="9" fillId="0" borderId="0" xfId="0" applyFont="1" applyAlignment="1">
      <alignment/>
    </xf>
    <xf numFmtId="167" fontId="10" fillId="0" borderId="0" xfId="0" applyNumberFormat="1" applyFont="1" applyBorder="1" applyAlignment="1">
      <alignment horizontal="left"/>
    </xf>
    <xf numFmtId="167" fontId="11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12" fillId="6" borderId="23" xfId="0" applyNumberFormat="1" applyFont="1" applyFill="1" applyBorder="1" applyAlignment="1">
      <alignment horizontal="center" vertical="center"/>
    </xf>
    <xf numFmtId="167" fontId="12" fillId="6" borderId="23" xfId="0" applyNumberFormat="1" applyFont="1" applyFill="1" applyBorder="1" applyAlignment="1">
      <alignment horizontal="center" vertical="center" wrapText="1"/>
    </xf>
    <xf numFmtId="166" fontId="12" fillId="6" borderId="23" xfId="0" applyNumberFormat="1" applyFont="1" applyFill="1" applyBorder="1" applyAlignment="1">
      <alignment horizontal="center" vertical="center"/>
    </xf>
    <xf numFmtId="166" fontId="12" fillId="6" borderId="23" xfId="0" applyNumberFormat="1" applyFont="1" applyFill="1" applyBorder="1" applyAlignment="1">
      <alignment horizontal="center"/>
    </xf>
    <xf numFmtId="166" fontId="12" fillId="6" borderId="24" xfId="0" applyNumberFormat="1" applyFont="1" applyFill="1" applyBorder="1" applyAlignment="1">
      <alignment horizontal="center" vertical="center" wrapText="1"/>
    </xf>
    <xf numFmtId="166" fontId="12" fillId="6" borderId="25" xfId="0" applyNumberFormat="1" applyFont="1" applyFill="1" applyBorder="1" applyAlignment="1">
      <alignment horizontal="center" vertical="center" wrapText="1"/>
    </xf>
    <xf numFmtId="167" fontId="0" fillId="0" borderId="26" xfId="0" applyNumberFormat="1" applyFont="1" applyBorder="1" applyAlignment="1">
      <alignment/>
    </xf>
    <xf numFmtId="164" fontId="0" fillId="0" borderId="27" xfId="0" applyBorder="1" applyAlignment="1">
      <alignment/>
    </xf>
    <xf numFmtId="167" fontId="12" fillId="7" borderId="6" xfId="0" applyNumberFormat="1" applyFont="1" applyFill="1" applyBorder="1" applyAlignment="1">
      <alignment/>
    </xf>
    <xf numFmtId="167" fontId="12" fillId="7" borderId="7" xfId="0" applyNumberFormat="1" applyFont="1" applyFill="1" applyBorder="1" applyAlignment="1">
      <alignment/>
    </xf>
    <xf numFmtId="166" fontId="12" fillId="7" borderId="6" xfId="0" applyNumberFormat="1" applyFont="1" applyFill="1" applyBorder="1" applyAlignment="1">
      <alignment/>
    </xf>
    <xf numFmtId="166" fontId="12" fillId="7" borderId="8" xfId="0" applyNumberFormat="1" applyFont="1" applyFill="1" applyBorder="1" applyAlignment="1">
      <alignment/>
    </xf>
    <xf numFmtId="167" fontId="0" fillId="0" borderId="27" xfId="0" applyNumberFormat="1" applyFont="1" applyBorder="1" applyAlignment="1">
      <alignment/>
    </xf>
    <xf numFmtId="167" fontId="0" fillId="0" borderId="6" xfId="0" applyNumberFormat="1" applyFont="1" applyBorder="1" applyAlignment="1">
      <alignment/>
    </xf>
    <xf numFmtId="167" fontId="0" fillId="4" borderId="7" xfId="0" applyNumberFormat="1" applyFont="1" applyFill="1" applyBorder="1" applyAlignment="1">
      <alignment/>
    </xf>
    <xf numFmtId="166" fontId="0" fillId="4" borderId="6" xfId="0" applyNumberFormat="1" applyFill="1" applyBorder="1" applyAlignment="1">
      <alignment/>
    </xf>
    <xf numFmtId="166" fontId="0" fillId="4" borderId="8" xfId="0" applyNumberFormat="1" applyFill="1" applyBorder="1" applyAlignment="1">
      <alignment/>
    </xf>
    <xf numFmtId="167" fontId="0" fillId="0" borderId="7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28" xfId="0" applyNumberFormat="1" applyBorder="1" applyAlignment="1">
      <alignment/>
    </xf>
    <xf numFmtId="164" fontId="12" fillId="7" borderId="0" xfId="0" applyFont="1" applyFill="1" applyBorder="1" applyAlignment="1">
      <alignment/>
    </xf>
    <xf numFmtId="164" fontId="0" fillId="4" borderId="0" xfId="0" applyFont="1" applyFill="1" applyBorder="1" applyAlignment="1">
      <alignment/>
    </xf>
    <xf numFmtId="164" fontId="0" fillId="0" borderId="27" xfId="0" applyFill="1" applyBorder="1" applyAlignment="1">
      <alignment/>
    </xf>
    <xf numFmtId="167" fontId="0" fillId="0" borderId="6" xfId="0" applyNumberFormat="1" applyFont="1" applyFill="1" applyBorder="1" applyAlignment="1">
      <alignment/>
    </xf>
    <xf numFmtId="167" fontId="0" fillId="0" borderId="7" xfId="0" applyNumberFormat="1" applyFill="1" applyBorder="1" applyAlignment="1">
      <alignment/>
    </xf>
    <xf numFmtId="166" fontId="0" fillId="0" borderId="6" xfId="0" applyNumberFormat="1" applyFill="1" applyBorder="1" applyAlignment="1">
      <alignment/>
    </xf>
    <xf numFmtId="166" fontId="0" fillId="0" borderId="8" xfId="0" applyNumberFormat="1" applyFill="1" applyBorder="1" applyAlignment="1">
      <alignment/>
    </xf>
    <xf numFmtId="166" fontId="0" fillId="0" borderId="28" xfId="0" applyNumberFormat="1" applyFill="1" applyBorder="1" applyAlignment="1">
      <alignment/>
    </xf>
    <xf numFmtId="167" fontId="0" fillId="8" borderId="7" xfId="0" applyNumberFormat="1" applyFont="1" applyFill="1" applyBorder="1" applyAlignment="1">
      <alignment/>
    </xf>
    <xf numFmtId="166" fontId="0" fillId="8" borderId="6" xfId="0" applyNumberFormat="1" applyFill="1" applyBorder="1" applyAlignment="1">
      <alignment/>
    </xf>
    <xf numFmtId="166" fontId="0" fillId="8" borderId="8" xfId="0" applyNumberFormat="1" applyFill="1" applyBorder="1" applyAlignment="1">
      <alignment/>
    </xf>
    <xf numFmtId="167" fontId="12" fillId="5" borderId="6" xfId="0" applyNumberFormat="1" applyFont="1" applyFill="1" applyBorder="1" applyAlignment="1">
      <alignment/>
    </xf>
    <xf numFmtId="167" fontId="12" fillId="5" borderId="7" xfId="0" applyNumberFormat="1" applyFont="1" applyFill="1" applyBorder="1" applyAlignment="1">
      <alignment/>
    </xf>
    <xf numFmtId="166" fontId="12" fillId="5" borderId="6" xfId="0" applyNumberFormat="1" applyFont="1" applyFill="1" applyBorder="1" applyAlignment="1">
      <alignment/>
    </xf>
    <xf numFmtId="166" fontId="12" fillId="5" borderId="8" xfId="0" applyNumberFormat="1" applyFont="1" applyFill="1" applyBorder="1" applyAlignment="1">
      <alignment/>
    </xf>
    <xf numFmtId="167" fontId="0" fillId="0" borderId="7" xfId="0" applyNumberFormat="1" applyFont="1" applyFill="1" applyBorder="1" applyAlignment="1">
      <alignment/>
    </xf>
    <xf numFmtId="167" fontId="0" fillId="0" borderId="29" xfId="0" applyNumberFormat="1" applyFont="1" applyBorder="1" applyAlignment="1">
      <alignment/>
    </xf>
    <xf numFmtId="164" fontId="0" fillId="0" borderId="29" xfId="0" applyBorder="1" applyAlignment="1">
      <alignment/>
    </xf>
    <xf numFmtId="167" fontId="0" fillId="0" borderId="30" xfId="0" applyNumberFormat="1" applyFont="1" applyBorder="1" applyAlignment="1">
      <alignment/>
    </xf>
    <xf numFmtId="167" fontId="0" fillId="0" borderId="31" xfId="0" applyNumberFormat="1" applyBorder="1" applyAlignment="1">
      <alignment/>
    </xf>
    <xf numFmtId="166" fontId="0" fillId="0" borderId="30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32" xfId="0" applyNumberFormat="1" applyBorder="1" applyAlignment="1">
      <alignment/>
    </xf>
    <xf numFmtId="167" fontId="12" fillId="7" borderId="33" xfId="0" applyNumberFormat="1" applyFont="1" applyFill="1" applyBorder="1" applyAlignment="1">
      <alignment/>
    </xf>
    <xf numFmtId="164" fontId="12" fillId="7" borderId="34" xfId="0" applyFont="1" applyFill="1" applyBorder="1" applyAlignment="1">
      <alignment horizontal="left"/>
    </xf>
    <xf numFmtId="164" fontId="0" fillId="7" borderId="7" xfId="0" applyFill="1" applyBorder="1" applyAlignment="1">
      <alignment/>
    </xf>
    <xf numFmtId="164" fontId="0" fillId="0" borderId="34" xfId="0" applyBorder="1" applyAlignment="1">
      <alignment/>
    </xf>
    <xf numFmtId="164" fontId="0" fillId="4" borderId="7" xfId="0" applyFont="1" applyFill="1" applyBorder="1" applyAlignment="1">
      <alignment/>
    </xf>
    <xf numFmtId="164" fontId="0" fillId="4" borderId="7" xfId="0" applyFont="1" applyFill="1" applyBorder="1" applyAlignment="1">
      <alignment horizontal="left"/>
    </xf>
    <xf numFmtId="164" fontId="0" fillId="0" borderId="7" xfId="0" applyBorder="1" applyAlignment="1">
      <alignment/>
    </xf>
    <xf numFmtId="167" fontId="13" fillId="0" borderId="0" xfId="0" applyNumberFormat="1" applyFont="1" applyBorder="1" applyAlignment="1">
      <alignment/>
    </xf>
    <xf numFmtId="164" fontId="0" fillId="4" borderId="35" xfId="0" applyFont="1" applyFill="1" applyBorder="1" applyAlignment="1">
      <alignment/>
    </xf>
    <xf numFmtId="166" fontId="0" fillId="4" borderId="7" xfId="0" applyNumberFormat="1" applyFont="1" applyFill="1" applyBorder="1" applyAlignment="1">
      <alignment/>
    </xf>
    <xf numFmtId="166" fontId="0" fillId="4" borderId="8" xfId="0" applyNumberFormat="1" applyFont="1" applyFill="1" applyBorder="1" applyAlignment="1">
      <alignment/>
    </xf>
    <xf numFmtId="167" fontId="0" fillId="0" borderId="36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11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37" xfId="0" applyNumberFormat="1" applyBorder="1" applyAlignment="1">
      <alignment/>
    </xf>
    <xf numFmtId="167" fontId="13" fillId="0" borderId="0" xfId="0" applyNumberFormat="1" applyFont="1" applyBorder="1" applyAlignment="1">
      <alignment horizontal="left"/>
    </xf>
    <xf numFmtId="166" fontId="0" fillId="6" borderId="8" xfId="0" applyNumberFormat="1" applyFill="1" applyBorder="1" applyAlignment="1">
      <alignment/>
    </xf>
    <xf numFmtId="164" fontId="0" fillId="8" borderId="38" xfId="0" applyFont="1" applyFill="1" applyBorder="1" applyAlignment="1">
      <alignment/>
    </xf>
    <xf numFmtId="164" fontId="0" fillId="0" borderId="38" xfId="0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38" xfId="0" applyBorder="1" applyAlignment="1">
      <alignment/>
    </xf>
    <xf numFmtId="164" fontId="0" fillId="0" borderId="36" xfId="0" applyBorder="1" applyAlignment="1">
      <alignment/>
    </xf>
    <xf numFmtId="166" fontId="0" fillId="6" borderId="12" xfId="0" applyNumberFormat="1" applyFill="1" applyBorder="1" applyAlignment="1">
      <alignment/>
    </xf>
    <xf numFmtId="164" fontId="0" fillId="0" borderId="28" xfId="0" applyBorder="1" applyAlignment="1">
      <alignment/>
    </xf>
    <xf numFmtId="164" fontId="0" fillId="0" borderId="39" xfId="0" applyFont="1" applyBorder="1" applyAlignment="1">
      <alignment/>
    </xf>
    <xf numFmtId="164" fontId="14" fillId="0" borderId="28" xfId="0" applyFont="1" applyBorder="1" applyAlignment="1">
      <alignment/>
    </xf>
    <xf numFmtId="164" fontId="14" fillId="0" borderId="39" xfId="0" applyFont="1" applyBorder="1" applyAlignment="1">
      <alignment/>
    </xf>
    <xf numFmtId="166" fontId="14" fillId="0" borderId="6" xfId="0" applyNumberFormat="1" applyFont="1" applyBorder="1" applyAlignment="1">
      <alignment/>
    </xf>
    <xf numFmtId="167" fontId="14" fillId="0" borderId="7" xfId="0" applyNumberFormat="1" applyFont="1" applyFill="1" applyBorder="1" applyAlignment="1">
      <alignment/>
    </xf>
    <xf numFmtId="166" fontId="14" fillId="0" borderId="6" xfId="0" applyNumberFormat="1" applyFont="1" applyFill="1" applyBorder="1" applyAlignment="1">
      <alignment/>
    </xf>
    <xf numFmtId="166" fontId="14" fillId="6" borderId="8" xfId="0" applyNumberFormat="1" applyFont="1" applyFill="1" applyBorder="1" applyAlignment="1">
      <alignment/>
    </xf>
    <xf numFmtId="167" fontId="14" fillId="0" borderId="7" xfId="0" applyNumberFormat="1" applyFont="1" applyBorder="1" applyAlignment="1">
      <alignment/>
    </xf>
    <xf numFmtId="166" fontId="14" fillId="0" borderId="8" xfId="0" applyNumberFormat="1" applyFont="1" applyBorder="1" applyAlignment="1">
      <alignment/>
    </xf>
    <xf numFmtId="166" fontId="14" fillId="0" borderId="28" xfId="0" applyNumberFormat="1" applyFont="1" applyBorder="1" applyAlignment="1">
      <alignment/>
    </xf>
    <xf numFmtId="166" fontId="15" fillId="4" borderId="6" xfId="0" applyNumberFormat="1" applyFont="1" applyFill="1" applyBorder="1" applyAlignment="1">
      <alignment/>
    </xf>
    <xf numFmtId="166" fontId="0" fillId="4" borderId="28" xfId="0" applyNumberFormat="1" applyFill="1" applyBorder="1" applyAlignment="1">
      <alignment/>
    </xf>
    <xf numFmtId="166" fontId="0" fillId="8" borderId="28" xfId="0" applyNumberFormat="1" applyFill="1" applyBorder="1" applyAlignment="1">
      <alignment/>
    </xf>
    <xf numFmtId="164" fontId="12" fillId="6" borderId="23" xfId="0" applyFont="1" applyFill="1" applyBorder="1" applyAlignment="1">
      <alignment horizontal="center" vertical="center"/>
    </xf>
    <xf numFmtId="164" fontId="12" fillId="6" borderId="23" xfId="0" applyFont="1" applyFill="1" applyBorder="1" applyAlignment="1">
      <alignment horizontal="center"/>
    </xf>
    <xf numFmtId="164" fontId="12" fillId="6" borderId="24" xfId="0" applyFont="1" applyFill="1" applyBorder="1" applyAlignment="1">
      <alignment horizontal="center" vertical="center" wrapText="1"/>
    </xf>
    <xf numFmtId="164" fontId="12" fillId="6" borderId="25" xfId="0" applyFont="1" applyFill="1" applyBorder="1" applyAlignment="1">
      <alignment horizontal="center" vertical="center" wrapText="1"/>
    </xf>
    <xf numFmtId="164" fontId="12" fillId="7" borderId="6" xfId="0" applyFont="1" applyFill="1" applyBorder="1" applyAlignment="1">
      <alignment/>
    </xf>
    <xf numFmtId="164" fontId="12" fillId="7" borderId="8" xfId="0" applyFont="1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8" xfId="0" applyFill="1" applyBorder="1" applyAlignment="1">
      <alignment/>
    </xf>
    <xf numFmtId="164" fontId="0" fillId="0" borderId="6" xfId="0" applyBorder="1" applyAlignment="1">
      <alignment/>
    </xf>
    <xf numFmtId="164" fontId="0" fillId="0" borderId="8" xfId="0" applyBorder="1" applyAlignment="1">
      <alignment/>
    </xf>
    <xf numFmtId="164" fontId="0" fillId="0" borderId="40" xfId="0" applyBorder="1" applyAlignment="1">
      <alignment/>
    </xf>
    <xf numFmtId="164" fontId="0" fillId="4" borderId="40" xfId="0" applyFill="1" applyBorder="1" applyAlignment="1">
      <alignment/>
    </xf>
    <xf numFmtId="164" fontId="0" fillId="8" borderId="6" xfId="0" applyFill="1" applyBorder="1" applyAlignment="1">
      <alignment/>
    </xf>
    <xf numFmtId="164" fontId="0" fillId="8" borderId="8" xfId="0" applyFill="1" applyBorder="1" applyAlignment="1">
      <alignment/>
    </xf>
    <xf numFmtId="164" fontId="0" fillId="0" borderId="10" xfId="0" applyBorder="1" applyAlignment="1">
      <alignment/>
    </xf>
    <xf numFmtId="164" fontId="0" fillId="0" borderId="12" xfId="0" applyBorder="1" applyAlignment="1">
      <alignment/>
    </xf>
    <xf numFmtId="164" fontId="0" fillId="0" borderId="41" xfId="0" applyBorder="1" applyAlignment="1">
      <alignment/>
    </xf>
    <xf numFmtId="167" fontId="12" fillId="0" borderId="26" xfId="0" applyNumberFormat="1" applyFont="1" applyBorder="1" applyAlignment="1">
      <alignment/>
    </xf>
    <xf numFmtId="164" fontId="12" fillId="0" borderId="27" xfId="0" applyFont="1" applyBorder="1" applyAlignment="1">
      <alignment/>
    </xf>
    <xf numFmtId="166" fontId="12" fillId="5" borderId="40" xfId="0" applyNumberFormat="1" applyFont="1" applyFill="1" applyBorder="1" applyAlignment="1">
      <alignment/>
    </xf>
    <xf numFmtId="166" fontId="12" fillId="5" borderId="7" xfId="0" applyNumberFormat="1" applyFont="1" applyFill="1" applyBorder="1" applyAlignment="1">
      <alignment/>
    </xf>
    <xf numFmtId="164" fontId="12" fillId="0" borderId="0" xfId="0" applyFont="1" applyAlignment="1">
      <alignment/>
    </xf>
    <xf numFmtId="167" fontId="0" fillId="4" borderId="6" xfId="0" applyNumberFormat="1" applyFill="1" applyBorder="1" applyAlignment="1">
      <alignment/>
    </xf>
    <xf numFmtId="166" fontId="0" fillId="4" borderId="40" xfId="0" applyNumberFormat="1" applyFill="1" applyBorder="1" applyAlignment="1">
      <alignment/>
    </xf>
    <xf numFmtId="166" fontId="0" fillId="4" borderId="7" xfId="0" applyNumberFormat="1" applyFill="1" applyBorder="1" applyAlignment="1">
      <alignment/>
    </xf>
    <xf numFmtId="167" fontId="0" fillId="0" borderId="6" xfId="0" applyNumberFormat="1" applyFill="1" applyBorder="1" applyAlignment="1">
      <alignment/>
    </xf>
    <xf numFmtId="166" fontId="0" fillId="8" borderId="40" xfId="0" applyNumberFormat="1" applyFill="1" applyBorder="1" applyAlignment="1">
      <alignment/>
    </xf>
    <xf numFmtId="166" fontId="0" fillId="8" borderId="7" xfId="0" applyNumberFormat="1" applyFill="1" applyBorder="1" applyAlignment="1">
      <alignment/>
    </xf>
    <xf numFmtId="167" fontId="15" fillId="0" borderId="6" xfId="0" applyNumberFormat="1" applyFont="1" applyFill="1" applyBorder="1" applyAlignment="1">
      <alignment/>
    </xf>
    <xf numFmtId="167" fontId="15" fillId="0" borderId="7" xfId="0" applyNumberFormat="1" applyFont="1" applyFill="1" applyBorder="1" applyAlignment="1">
      <alignment/>
    </xf>
    <xf numFmtId="167" fontId="15" fillId="8" borderId="7" xfId="0" applyNumberFormat="1" applyFont="1" applyFill="1" applyBorder="1" applyAlignment="1">
      <alignment/>
    </xf>
    <xf numFmtId="166" fontId="15" fillId="8" borderId="6" xfId="0" applyNumberFormat="1" applyFont="1" applyFill="1" applyBorder="1" applyAlignment="1">
      <alignment/>
    </xf>
    <xf numFmtId="166" fontId="15" fillId="8" borderId="8" xfId="0" applyNumberFormat="1" applyFont="1" applyFill="1" applyBorder="1" applyAlignment="1">
      <alignment/>
    </xf>
    <xf numFmtId="167" fontId="0" fillId="0" borderId="6" xfId="0" applyNumberFormat="1" applyBorder="1" applyAlignment="1">
      <alignment/>
    </xf>
    <xf numFmtId="167" fontId="12" fillId="0" borderId="27" xfId="0" applyNumberFormat="1" applyFont="1" applyBorder="1" applyAlignment="1">
      <alignment/>
    </xf>
    <xf numFmtId="164" fontId="12" fillId="0" borderId="27" xfId="0" applyFont="1" applyFill="1" applyBorder="1" applyAlignment="1">
      <alignment/>
    </xf>
    <xf numFmtId="164" fontId="0" fillId="0" borderId="42" xfId="0" applyBorder="1" applyAlignment="1">
      <alignment/>
    </xf>
    <xf numFmtId="164" fontId="0" fillId="0" borderId="39" xfId="0" applyBorder="1" applyAlignment="1">
      <alignment/>
    </xf>
    <xf numFmtId="167" fontId="0" fillId="0" borderId="10" xfId="0" applyNumberFormat="1" applyBorder="1" applyAlignment="1">
      <alignment/>
    </xf>
    <xf numFmtId="164" fontId="0" fillId="0" borderId="43" xfId="0" applyBorder="1" applyAlignment="1">
      <alignment/>
    </xf>
    <xf numFmtId="167" fontId="0" fillId="0" borderId="11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7" fontId="12" fillId="0" borderId="27" xfId="0" applyNumberFormat="1" applyFont="1" applyFill="1" applyBorder="1" applyAlignment="1">
      <alignment/>
    </xf>
    <xf numFmtId="167" fontId="12" fillId="0" borderId="6" xfId="0" applyNumberFormat="1" applyFont="1" applyFill="1" applyBorder="1" applyAlignment="1">
      <alignment/>
    </xf>
    <xf numFmtId="166" fontId="12" fillId="7" borderId="44" xfId="0" applyNumberFormat="1" applyFont="1" applyFill="1" applyBorder="1" applyAlignment="1">
      <alignment/>
    </xf>
    <xf numFmtId="166" fontId="12" fillId="7" borderId="45" xfId="0" applyNumberFormat="1" applyFont="1" applyFill="1" applyBorder="1" applyAlignment="1">
      <alignment/>
    </xf>
    <xf numFmtId="166" fontId="12" fillId="7" borderId="3" xfId="0" applyNumberFormat="1" applyFont="1" applyFill="1" applyBorder="1" applyAlignment="1">
      <alignment/>
    </xf>
    <xf numFmtId="167" fontId="0" fillId="0" borderId="27" xfId="0" applyNumberFormat="1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4" fontId="0" fillId="0" borderId="0" xfId="0" applyFill="1" applyAlignment="1">
      <alignment/>
    </xf>
    <xf numFmtId="167" fontId="0" fillId="0" borderId="7" xfId="0" applyNumberFormat="1" applyFont="1" applyBorder="1" applyAlignment="1">
      <alignment/>
    </xf>
    <xf numFmtId="167" fontId="12" fillId="7" borderId="27" xfId="0" applyNumberFormat="1" applyFont="1" applyFill="1" applyBorder="1" applyAlignment="1">
      <alignment/>
    </xf>
    <xf numFmtId="167" fontId="12" fillId="7" borderId="46" xfId="0" applyNumberFormat="1" applyFont="1" applyFill="1" applyBorder="1" applyAlignment="1">
      <alignment/>
    </xf>
    <xf numFmtId="167" fontId="12" fillId="7" borderId="39" xfId="0" applyNumberFormat="1" applyFont="1" applyFill="1" applyBorder="1" applyAlignment="1">
      <alignment/>
    </xf>
    <xf numFmtId="164" fontId="12" fillId="0" borderId="0" xfId="0" applyFont="1" applyFill="1" applyAlignment="1">
      <alignment/>
    </xf>
    <xf numFmtId="167" fontId="0" fillId="0" borderId="36" xfId="0" applyNumberFormat="1" applyFont="1" applyFill="1" applyBorder="1" applyAlignment="1">
      <alignment/>
    </xf>
    <xf numFmtId="167" fontId="0" fillId="0" borderId="10" xfId="0" applyNumberFormat="1" applyFill="1" applyBorder="1" applyAlignment="1">
      <alignment/>
    </xf>
    <xf numFmtId="171" fontId="0" fillId="0" borderId="0" xfId="0" applyNumberFormat="1" applyAlignment="1">
      <alignment/>
    </xf>
    <xf numFmtId="171" fontId="12" fillId="6" borderId="23" xfId="0" applyNumberFormat="1" applyFont="1" applyFill="1" applyBorder="1" applyAlignment="1">
      <alignment horizontal="center" vertical="center"/>
    </xf>
    <xf numFmtId="171" fontId="12" fillId="6" borderId="23" xfId="0" applyNumberFormat="1" applyFont="1" applyFill="1" applyBorder="1" applyAlignment="1">
      <alignment horizontal="center"/>
    </xf>
    <xf numFmtId="171" fontId="12" fillId="6" borderId="24" xfId="0" applyNumberFormat="1" applyFont="1" applyFill="1" applyBorder="1" applyAlignment="1">
      <alignment horizontal="center" vertical="center" wrapText="1"/>
    </xf>
    <xf numFmtId="171" fontId="12" fillId="6" borderId="25" xfId="0" applyNumberFormat="1" applyFont="1" applyFill="1" applyBorder="1" applyAlignment="1">
      <alignment horizontal="center" vertical="center" wrapText="1"/>
    </xf>
    <xf numFmtId="167" fontId="12" fillId="0" borderId="26" xfId="0" applyNumberFormat="1" applyFont="1" applyFill="1" applyBorder="1" applyAlignment="1">
      <alignment/>
    </xf>
    <xf numFmtId="164" fontId="12" fillId="7" borderId="0" xfId="0" applyFont="1" applyFill="1" applyAlignment="1">
      <alignment horizontal="center"/>
    </xf>
    <xf numFmtId="167" fontId="12" fillId="7" borderId="47" xfId="0" applyNumberFormat="1" applyFont="1" applyFill="1" applyBorder="1" applyAlignment="1">
      <alignment/>
    </xf>
    <xf numFmtId="171" fontId="12" fillId="7" borderId="47" xfId="0" applyNumberFormat="1" applyFont="1" applyFill="1" applyBorder="1" applyAlignment="1">
      <alignment/>
    </xf>
    <xf numFmtId="171" fontId="12" fillId="7" borderId="48" xfId="0" applyNumberFormat="1" applyFont="1" applyFill="1" applyBorder="1" applyAlignment="1">
      <alignment/>
    </xf>
    <xf numFmtId="167" fontId="0" fillId="0" borderId="8" xfId="0" applyNumberFormat="1" applyFill="1" applyBorder="1" applyAlignment="1">
      <alignment/>
    </xf>
    <xf numFmtId="171" fontId="0" fillId="4" borderId="7" xfId="0" applyNumberFormat="1" applyFill="1" applyBorder="1" applyAlignment="1">
      <alignment/>
    </xf>
    <xf numFmtId="171" fontId="0" fillId="4" borderId="8" xfId="0" applyNumberFormat="1" applyFill="1" applyBorder="1" applyAlignment="1">
      <alignment/>
    </xf>
    <xf numFmtId="171" fontId="0" fillId="8" borderId="6" xfId="0" applyNumberFormat="1" applyFill="1" applyBorder="1" applyAlignment="1">
      <alignment/>
    </xf>
    <xf numFmtId="171" fontId="0" fillId="8" borderId="8" xfId="0" applyNumberFormat="1" applyFill="1" applyBorder="1" applyAlignment="1">
      <alignment/>
    </xf>
    <xf numFmtId="167" fontId="0" fillId="0" borderId="7" xfId="0" applyNumberFormat="1" applyFont="1" applyFill="1" applyBorder="1" applyAlignment="1">
      <alignment horizontal="center"/>
    </xf>
    <xf numFmtId="167" fontId="0" fillId="0" borderId="49" xfId="0" applyNumberFormat="1" applyFont="1" applyFill="1" applyBorder="1" applyAlignment="1">
      <alignment/>
    </xf>
    <xf numFmtId="171" fontId="0" fillId="0" borderId="34" xfId="0" applyNumberFormat="1" applyFill="1" applyBorder="1" applyAlignment="1">
      <alignment/>
    </xf>
    <xf numFmtId="171" fontId="0" fillId="0" borderId="8" xfId="0" applyNumberFormat="1" applyFill="1" applyBorder="1" applyAlignment="1">
      <alignment/>
    </xf>
    <xf numFmtId="171" fontId="0" fillId="0" borderId="6" xfId="0" applyNumberFormat="1" applyFill="1" applyBorder="1" applyAlignment="1">
      <alignment/>
    </xf>
    <xf numFmtId="171" fontId="0" fillId="0" borderId="28" xfId="0" applyNumberFormat="1" applyFill="1" applyBorder="1" applyAlignment="1">
      <alignment/>
    </xf>
    <xf numFmtId="171" fontId="0" fillId="6" borderId="8" xfId="0" applyNumberFormat="1" applyFill="1" applyBorder="1" applyAlignment="1">
      <alignment/>
    </xf>
    <xf numFmtId="170" fontId="0" fillId="0" borderId="8" xfId="0" applyNumberFormat="1" applyFill="1" applyBorder="1" applyAlignment="1">
      <alignment/>
    </xf>
    <xf numFmtId="164" fontId="0" fillId="8" borderId="50" xfId="0" applyFont="1" applyFill="1" applyBorder="1" applyAlignment="1">
      <alignment horizontal="left"/>
    </xf>
    <xf numFmtId="164" fontId="0" fillId="0" borderId="51" xfId="0" applyBorder="1" applyAlignment="1">
      <alignment/>
    </xf>
    <xf numFmtId="164" fontId="0" fillId="0" borderId="50" xfId="0" applyFill="1" applyBorder="1" applyAlignment="1">
      <alignment horizontal="left"/>
    </xf>
    <xf numFmtId="167" fontId="0" fillId="0" borderId="51" xfId="0" applyNumberFormat="1" applyFont="1" applyFill="1" applyBorder="1" applyAlignment="1">
      <alignment/>
    </xf>
    <xf numFmtId="171" fontId="0" fillId="0" borderId="52" xfId="0" applyNumberFormat="1" applyFill="1" applyBorder="1" applyAlignment="1">
      <alignment/>
    </xf>
    <xf numFmtId="171" fontId="0" fillId="6" borderId="53" xfId="0" applyNumberFormat="1" applyFill="1" applyBorder="1" applyAlignment="1">
      <alignment/>
    </xf>
    <xf numFmtId="171" fontId="0" fillId="0" borderId="54" xfId="0" applyNumberFormat="1" applyFill="1" applyBorder="1" applyAlignment="1">
      <alignment/>
    </xf>
    <xf numFmtId="171" fontId="0" fillId="0" borderId="53" xfId="0" applyNumberFormat="1" applyFill="1" applyBorder="1" applyAlignment="1">
      <alignment/>
    </xf>
    <xf numFmtId="164" fontId="0" fillId="0" borderId="0" xfId="0" applyFill="1" applyAlignment="1">
      <alignment horizontal="left"/>
    </xf>
    <xf numFmtId="167" fontId="0" fillId="9" borderId="7" xfId="0" applyNumberFormat="1" applyFont="1" applyFill="1" applyBorder="1" applyAlignment="1">
      <alignment/>
    </xf>
    <xf numFmtId="171" fontId="0" fillId="9" borderId="6" xfId="0" applyNumberFormat="1" applyFill="1" applyBorder="1" applyAlignment="1">
      <alignment/>
    </xf>
    <xf numFmtId="171" fontId="0" fillId="9" borderId="8" xfId="0" applyNumberFormat="1" applyFill="1" applyBorder="1" applyAlignment="1">
      <alignment/>
    </xf>
    <xf numFmtId="171" fontId="16" fillId="6" borderId="8" xfId="0" applyNumberFormat="1" applyFont="1" applyFill="1" applyBorder="1" applyAlignment="1">
      <alignment/>
    </xf>
    <xf numFmtId="164" fontId="12" fillId="0" borderId="55" xfId="0" applyFont="1" applyBorder="1" applyAlignment="1">
      <alignment/>
    </xf>
    <xf numFmtId="167" fontId="0" fillId="4" borderId="6" xfId="0" applyNumberFormat="1" applyFont="1" applyFill="1" applyBorder="1" applyAlignment="1">
      <alignment/>
    </xf>
    <xf numFmtId="171" fontId="0" fillId="4" borderId="6" xfId="0" applyNumberFormat="1" applyFont="1" applyFill="1" applyBorder="1" applyAlignment="1">
      <alignment/>
    </xf>
    <xf numFmtId="171" fontId="0" fillId="4" borderId="8" xfId="0" applyNumberFormat="1" applyFont="1" applyFill="1" applyBorder="1" applyAlignment="1">
      <alignment/>
    </xf>
    <xf numFmtId="171" fontId="0" fillId="0" borderId="10" xfId="0" applyNumberFormat="1" applyFill="1" applyBorder="1" applyAlignment="1">
      <alignment/>
    </xf>
    <xf numFmtId="171" fontId="0" fillId="0" borderId="12" xfId="0" applyNumberFormat="1" applyFill="1" applyBorder="1" applyAlignment="1">
      <alignment/>
    </xf>
    <xf numFmtId="171" fontId="0" fillId="0" borderId="37" xfId="0" applyNumberFormat="1" applyFill="1" applyBorder="1" applyAlignment="1">
      <alignment/>
    </xf>
    <xf numFmtId="167" fontId="0" fillId="0" borderId="26" xfId="0" applyNumberFormat="1" applyFill="1" applyBorder="1" applyAlignment="1">
      <alignment/>
    </xf>
    <xf numFmtId="167" fontId="0" fillId="7" borderId="27" xfId="0" applyNumberFormat="1" applyFont="1" applyFill="1" applyBorder="1" applyAlignment="1">
      <alignment/>
    </xf>
    <xf numFmtId="167" fontId="12" fillId="5" borderId="47" xfId="0" applyNumberFormat="1" applyFont="1" applyFill="1" applyBorder="1" applyAlignment="1">
      <alignment/>
    </xf>
    <xf numFmtId="171" fontId="12" fillId="5" borderId="47" xfId="0" applyNumberFormat="1" applyFont="1" applyFill="1" applyBorder="1" applyAlignment="1">
      <alignment/>
    </xf>
    <xf numFmtId="171" fontId="12" fillId="5" borderId="48" xfId="0" applyNumberFormat="1" applyFont="1" applyFill="1" applyBorder="1" applyAlignment="1">
      <alignment/>
    </xf>
    <xf numFmtId="167" fontId="0" fillId="0" borderId="8" xfId="0" applyNumberFormat="1" applyBorder="1" applyAlignment="1">
      <alignment/>
    </xf>
    <xf numFmtId="167" fontId="0" fillId="4" borderId="8" xfId="0" applyNumberFormat="1" applyFont="1" applyFill="1" applyBorder="1" applyAlignment="1">
      <alignment/>
    </xf>
    <xf numFmtId="171" fontId="0" fillId="0" borderId="6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0" fillId="0" borderId="28" xfId="0" applyNumberFormat="1" applyBorder="1" applyAlignment="1">
      <alignment/>
    </xf>
    <xf numFmtId="167" fontId="0" fillId="0" borderId="49" xfId="0" applyNumberFormat="1" applyFont="1" applyBorder="1" applyAlignment="1">
      <alignment/>
    </xf>
    <xf numFmtId="171" fontId="0" fillId="0" borderId="39" xfId="0" applyNumberFormat="1" applyBorder="1" applyAlignment="1">
      <alignment/>
    </xf>
    <xf numFmtId="171" fontId="0" fillId="0" borderId="34" xfId="0" applyNumberFormat="1" applyBorder="1" applyAlignment="1">
      <alignment/>
    </xf>
    <xf numFmtId="171" fontId="0" fillId="4" borderId="6" xfId="0" applyNumberFormat="1" applyFill="1" applyBorder="1" applyAlignment="1">
      <alignment/>
    </xf>
    <xf numFmtId="171" fontId="0" fillId="8" borderId="28" xfId="0" applyNumberFormat="1" applyFill="1" applyBorder="1" applyAlignment="1">
      <alignment/>
    </xf>
    <xf numFmtId="167" fontId="0" fillId="5" borderId="27" xfId="0" applyNumberFormat="1" applyFont="1" applyFill="1" applyBorder="1" applyAlignment="1">
      <alignment/>
    </xf>
    <xf numFmtId="171" fontId="12" fillId="5" borderId="6" xfId="0" applyNumberFormat="1" applyFont="1" applyFill="1" applyBorder="1" applyAlignment="1">
      <alignment/>
    </xf>
    <xf numFmtId="171" fontId="12" fillId="5" borderId="8" xfId="0" applyNumberFormat="1" applyFont="1" applyFill="1" applyBorder="1" applyAlignment="1">
      <alignment/>
    </xf>
    <xf numFmtId="164" fontId="0" fillId="8" borderId="27" xfId="0" applyFont="1" applyFill="1" applyBorder="1" applyAlignment="1">
      <alignment/>
    </xf>
    <xf numFmtId="171" fontId="0" fillId="8" borderId="7" xfId="0" applyNumberFormat="1" applyFont="1" applyFill="1" applyBorder="1" applyAlignment="1">
      <alignment/>
    </xf>
    <xf numFmtId="171" fontId="0" fillId="8" borderId="8" xfId="0" applyNumberFormat="1" applyFont="1" applyFill="1" applyBorder="1" applyAlignment="1">
      <alignment/>
    </xf>
    <xf numFmtId="167" fontId="0" fillId="0" borderId="8" xfId="0" applyNumberFormat="1" applyFont="1" applyFill="1" applyBorder="1" applyAlignment="1">
      <alignment/>
    </xf>
    <xf numFmtId="171" fontId="0" fillId="0" borderId="7" xfId="0" applyNumberFormat="1" applyFont="1" applyFill="1" applyBorder="1" applyAlignment="1">
      <alignment horizontal="right"/>
    </xf>
    <xf numFmtId="171" fontId="0" fillId="0" borderId="7" xfId="0" applyNumberFormat="1" applyFont="1" applyFill="1" applyBorder="1" applyAlignment="1">
      <alignment/>
    </xf>
    <xf numFmtId="171" fontId="0" fillId="0" borderId="10" xfId="0" applyNumberFormat="1" applyBorder="1" applyAlignment="1">
      <alignment/>
    </xf>
    <xf numFmtId="171" fontId="0" fillId="6" borderId="12" xfId="0" applyNumberFormat="1" applyFill="1" applyBorder="1" applyAlignment="1">
      <alignment/>
    </xf>
    <xf numFmtId="171" fontId="0" fillId="0" borderId="37" xfId="0" applyNumberFormat="1" applyBorder="1" applyAlignment="1">
      <alignment/>
    </xf>
    <xf numFmtId="171" fontId="0" fillId="0" borderId="12" xfId="0" applyNumberFormat="1" applyBorder="1" applyAlignment="1">
      <alignment/>
    </xf>
    <xf numFmtId="171" fontId="12" fillId="7" borderId="6" xfId="0" applyNumberFormat="1" applyFont="1" applyFill="1" applyBorder="1" applyAlignment="1">
      <alignment/>
    </xf>
    <xf numFmtId="171" fontId="12" fillId="7" borderId="8" xfId="0" applyNumberFormat="1" applyFont="1" applyFill="1" applyBorder="1" applyAlignment="1">
      <alignment/>
    </xf>
    <xf numFmtId="167" fontId="0" fillId="0" borderId="8" xfId="0" applyNumberFormat="1" applyFont="1" applyBorder="1" applyAlignment="1">
      <alignment/>
    </xf>
    <xf numFmtId="171" fontId="0" fillId="0" borderId="7" xfId="0" applyNumberFormat="1" applyBorder="1" applyAlignment="1">
      <alignment/>
    </xf>
    <xf numFmtId="167" fontId="0" fillId="0" borderId="12" xfId="0" applyNumberFormat="1" applyFont="1" applyBorder="1" applyAlignment="1">
      <alignment/>
    </xf>
    <xf numFmtId="171" fontId="0" fillId="0" borderId="11" xfId="0" applyNumberFormat="1" applyBorder="1" applyAlignment="1">
      <alignment/>
    </xf>
    <xf numFmtId="167" fontId="17" fillId="4" borderId="0" xfId="0" applyNumberFormat="1" applyFont="1" applyFill="1" applyBorder="1" applyAlignment="1">
      <alignment horizontal="center" vertical="center"/>
    </xf>
    <xf numFmtId="167" fontId="18" fillId="4" borderId="23" xfId="0" applyNumberFormat="1" applyFont="1" applyFill="1" applyBorder="1" applyAlignment="1">
      <alignment horizontal="center" vertical="center"/>
    </xf>
    <xf numFmtId="164" fontId="18" fillId="4" borderId="23" xfId="0" applyFont="1" applyFill="1" applyBorder="1" applyAlignment="1">
      <alignment horizontal="center" vertical="center" wrapText="1"/>
    </xf>
    <xf numFmtId="164" fontId="18" fillId="4" borderId="23" xfId="0" applyFont="1" applyFill="1" applyBorder="1" applyAlignment="1">
      <alignment horizontal="center" vertical="center"/>
    </xf>
    <xf numFmtId="166" fontId="18" fillId="4" borderId="23" xfId="0" applyNumberFormat="1" applyFont="1" applyFill="1" applyBorder="1" applyAlignment="1">
      <alignment horizontal="center"/>
    </xf>
    <xf numFmtId="172" fontId="19" fillId="4" borderId="23" xfId="0" applyNumberFormat="1" applyFont="1" applyFill="1" applyBorder="1" applyAlignment="1">
      <alignment horizontal="center" vertical="center"/>
    </xf>
    <xf numFmtId="167" fontId="3" fillId="9" borderId="26" xfId="0" applyNumberFormat="1" applyFont="1" applyFill="1" applyBorder="1" applyAlignment="1">
      <alignment horizontal="center"/>
    </xf>
    <xf numFmtId="164" fontId="3" fillId="9" borderId="26" xfId="0" applyFont="1" applyFill="1" applyBorder="1" applyAlignment="1">
      <alignment/>
    </xf>
    <xf numFmtId="164" fontId="18" fillId="9" borderId="26" xfId="0" applyFont="1" applyFill="1" applyBorder="1" applyAlignment="1">
      <alignment/>
    </xf>
    <xf numFmtId="166" fontId="18" fillId="9" borderId="26" xfId="0" applyNumberFormat="1" applyFont="1" applyFill="1" applyBorder="1" applyAlignment="1">
      <alignment/>
    </xf>
    <xf numFmtId="167" fontId="3" fillId="6" borderId="27" xfId="0" applyNumberFormat="1" applyFont="1" applyFill="1" applyBorder="1" applyAlignment="1">
      <alignment horizontal="center"/>
    </xf>
    <xf numFmtId="164" fontId="3" fillId="6" borderId="27" xfId="0" applyFont="1" applyFill="1" applyBorder="1" applyAlignment="1">
      <alignment/>
    </xf>
    <xf numFmtId="166" fontId="3" fillId="6" borderId="27" xfId="0" applyNumberFormat="1" applyFont="1" applyFill="1" applyBorder="1" applyAlignment="1">
      <alignment/>
    </xf>
    <xf numFmtId="167" fontId="3" fillId="10" borderId="27" xfId="0" applyNumberFormat="1" applyFont="1" applyFill="1" applyBorder="1" applyAlignment="1">
      <alignment horizontal="center"/>
    </xf>
    <xf numFmtId="164" fontId="3" fillId="10" borderId="27" xfId="0" applyFont="1" applyFill="1" applyBorder="1" applyAlignment="1">
      <alignment/>
    </xf>
    <xf numFmtId="166" fontId="3" fillId="10" borderId="27" xfId="0" applyNumberFormat="1" applyFont="1" applyFill="1" applyBorder="1" applyAlignment="1">
      <alignment/>
    </xf>
    <xf numFmtId="167" fontId="3" fillId="0" borderId="27" xfId="0" applyNumberFormat="1" applyFont="1" applyBorder="1" applyAlignment="1">
      <alignment horizontal="center"/>
    </xf>
    <xf numFmtId="164" fontId="3" fillId="0" borderId="27" xfId="0" applyFont="1" applyBorder="1" applyAlignment="1">
      <alignment/>
    </xf>
    <xf numFmtId="166" fontId="3" fillId="0" borderId="27" xfId="0" applyNumberFormat="1" applyFont="1" applyBorder="1" applyAlignment="1">
      <alignment/>
    </xf>
    <xf numFmtId="164" fontId="0" fillId="0" borderId="0" xfId="0" applyFont="1" applyAlignment="1">
      <alignment/>
    </xf>
    <xf numFmtId="167" fontId="3" fillId="0" borderId="36" xfId="0" applyNumberFormat="1" applyFont="1" applyBorder="1" applyAlignment="1">
      <alignment horizontal="center"/>
    </xf>
    <xf numFmtId="164" fontId="3" fillId="0" borderId="36" xfId="0" applyFont="1" applyBorder="1" applyAlignment="1">
      <alignment/>
    </xf>
    <xf numFmtId="166" fontId="3" fillId="0" borderId="36" xfId="0" applyNumberFormat="1" applyFont="1" applyBorder="1" applyAlignment="1">
      <alignment/>
    </xf>
    <xf numFmtId="167" fontId="0" fillId="0" borderId="0" xfId="0" applyNumberFormat="1" applyBorder="1" applyAlignment="1">
      <alignment horizontal="center"/>
    </xf>
    <xf numFmtId="167" fontId="17" fillId="2" borderId="0" xfId="0" applyNumberFormat="1" applyFont="1" applyFill="1" applyBorder="1" applyAlignment="1">
      <alignment horizontal="center" vertical="center"/>
    </xf>
    <xf numFmtId="167" fontId="12" fillId="2" borderId="23" xfId="0" applyNumberFormat="1" applyFont="1" applyFill="1" applyBorder="1" applyAlignment="1">
      <alignment horizontal="center" vertical="center"/>
    </xf>
    <xf numFmtId="164" fontId="20" fillId="2" borderId="23" xfId="0" applyFont="1" applyFill="1" applyBorder="1" applyAlignment="1">
      <alignment horizontal="center" vertical="center" wrapText="1"/>
    </xf>
    <xf numFmtId="164" fontId="12" fillId="2" borderId="23" xfId="0" applyFont="1" applyFill="1" applyBorder="1" applyAlignment="1">
      <alignment horizontal="center" vertical="center"/>
    </xf>
    <xf numFmtId="171" fontId="12" fillId="2" borderId="23" xfId="0" applyNumberFormat="1" applyFont="1" applyFill="1" applyBorder="1" applyAlignment="1">
      <alignment horizontal="center"/>
    </xf>
    <xf numFmtId="173" fontId="12" fillId="2" borderId="23" xfId="0" applyNumberFormat="1" applyFont="1" applyFill="1" applyBorder="1" applyAlignment="1">
      <alignment horizontal="center" vertical="center"/>
    </xf>
    <xf numFmtId="167" fontId="3" fillId="9" borderId="27" xfId="0" applyNumberFormat="1" applyFont="1" applyFill="1" applyBorder="1" applyAlignment="1">
      <alignment horizontal="center"/>
    </xf>
    <xf numFmtId="171" fontId="18" fillId="9" borderId="26" xfId="0" applyNumberFormat="1" applyFont="1" applyFill="1" applyBorder="1" applyAlignment="1">
      <alignment/>
    </xf>
    <xf numFmtId="164" fontId="21" fillId="0" borderId="0" xfId="0" applyFont="1" applyFill="1" applyAlignment="1">
      <alignment/>
    </xf>
    <xf numFmtId="171" fontId="3" fillId="6" borderId="27" xfId="0" applyNumberFormat="1" applyFont="1" applyFill="1" applyBorder="1" applyAlignment="1">
      <alignment/>
    </xf>
    <xf numFmtId="164" fontId="14" fillId="0" borderId="0" xfId="0" applyFont="1" applyFill="1" applyAlignment="1">
      <alignment/>
    </xf>
    <xf numFmtId="171" fontId="3" fillId="10" borderId="27" xfId="0" applyNumberFormat="1" applyFont="1" applyFill="1" applyBorder="1" applyAlignment="1">
      <alignment/>
    </xf>
    <xf numFmtId="164" fontId="22" fillId="0" borderId="0" xfId="0" applyFont="1" applyFill="1" applyAlignment="1">
      <alignment/>
    </xf>
    <xf numFmtId="167" fontId="3" fillId="0" borderId="27" xfId="0" applyNumberFormat="1" applyFont="1" applyFill="1" applyBorder="1" applyAlignment="1">
      <alignment horizontal="center"/>
    </xf>
    <xf numFmtId="171" fontId="3" fillId="0" borderId="27" xfId="0" applyNumberFormat="1" applyFont="1" applyBorder="1" applyAlignment="1">
      <alignment/>
    </xf>
    <xf numFmtId="164" fontId="23" fillId="0" borderId="27" xfId="0" applyFont="1" applyBorder="1" applyAlignment="1">
      <alignment/>
    </xf>
    <xf numFmtId="171" fontId="23" fillId="0" borderId="27" xfId="0" applyNumberFormat="1" applyFont="1" applyBorder="1" applyAlignment="1">
      <alignment/>
    </xf>
    <xf numFmtId="164" fontId="3" fillId="9" borderId="27" xfId="0" applyFont="1" applyFill="1" applyBorder="1" applyAlignment="1">
      <alignment/>
    </xf>
    <xf numFmtId="164" fontId="18" fillId="9" borderId="27" xfId="0" applyFont="1" applyFill="1" applyBorder="1" applyAlignment="1">
      <alignment/>
    </xf>
    <xf numFmtId="171" fontId="18" fillId="9" borderId="27" xfId="0" applyNumberFormat="1" applyFont="1" applyFill="1" applyBorder="1" applyAlignment="1">
      <alignment/>
    </xf>
    <xf numFmtId="171" fontId="24" fillId="0" borderId="27" xfId="0" applyNumberFormat="1" applyFont="1" applyBorder="1" applyAlignment="1">
      <alignment/>
    </xf>
    <xf numFmtId="164" fontId="3" fillId="0" borderId="27" xfId="0" applyFont="1" applyFill="1" applyBorder="1" applyAlignment="1">
      <alignment/>
    </xf>
    <xf numFmtId="171" fontId="24" fillId="0" borderId="27" xfId="0" applyNumberFormat="1" applyFont="1" applyFill="1" applyBorder="1" applyAlignment="1">
      <alignment/>
    </xf>
    <xf numFmtId="171" fontId="3" fillId="0" borderId="27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7" fontId="3" fillId="0" borderId="36" xfId="0" applyNumberFormat="1" applyFont="1" applyFill="1" applyBorder="1" applyAlignment="1">
      <alignment horizontal="center"/>
    </xf>
    <xf numFmtId="171" fontId="0" fillId="0" borderId="14" xfId="0" applyNumberFormat="1" applyBorder="1" applyAlignment="1">
      <alignment/>
    </xf>
    <xf numFmtId="171" fontId="3" fillId="0" borderId="3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4BD5E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0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5" sqref="C15"/>
    </sheetView>
  </sheetViews>
  <sheetFormatPr defaultColWidth="12.57421875" defaultRowHeight="12.75"/>
  <cols>
    <col min="1" max="1" width="7.7109375" style="0" customWidth="1"/>
    <col min="2" max="2" width="57.8515625" style="0" customWidth="1"/>
    <col min="3" max="16384" width="11.57421875" style="0" customWidth="1"/>
  </cols>
  <sheetData>
    <row r="1" ht="13.5" customHeight="1">
      <c r="A1" s="1" t="s">
        <v>0</v>
      </c>
    </row>
    <row r="2" spans="1:2" ht="12.75">
      <c r="A2" s="2">
        <v>111</v>
      </c>
      <c r="B2" t="s">
        <v>1</v>
      </c>
    </row>
    <row r="3" spans="1:2" ht="12.75">
      <c r="A3" s="2">
        <v>1151</v>
      </c>
      <c r="B3" t="s">
        <v>2</v>
      </c>
    </row>
    <row r="4" spans="1:2" ht="12.75">
      <c r="A4" s="2">
        <v>1152</v>
      </c>
      <c r="B4" t="s">
        <v>3</v>
      </c>
    </row>
    <row r="5" spans="1:2" ht="12.75">
      <c r="A5" s="2">
        <v>1161</v>
      </c>
      <c r="B5" t="s">
        <v>4</v>
      </c>
    </row>
    <row r="6" spans="1:2" ht="12.75">
      <c r="A6" s="2">
        <v>1162</v>
      </c>
      <c r="B6" t="s">
        <v>5</v>
      </c>
    </row>
    <row r="7" spans="1:2" ht="12.75">
      <c r="A7" s="2">
        <v>41</v>
      </c>
      <c r="B7" t="s">
        <v>6</v>
      </c>
    </row>
    <row r="8" spans="1:2" ht="12.75">
      <c r="A8" s="2">
        <v>42</v>
      </c>
      <c r="B8" t="s">
        <v>7</v>
      </c>
    </row>
    <row r="9" spans="1:2" ht="12.75">
      <c r="A9" s="2">
        <v>43</v>
      </c>
      <c r="B9" t="s">
        <v>8</v>
      </c>
    </row>
    <row r="10" spans="1:2" ht="12.75">
      <c r="A10" s="2">
        <v>51</v>
      </c>
      <c r="B10" t="s">
        <v>9</v>
      </c>
    </row>
    <row r="11" spans="1:2" ht="12.75">
      <c r="A11" s="2">
        <v>52</v>
      </c>
      <c r="B11" t="s">
        <v>10</v>
      </c>
    </row>
    <row r="12" spans="1:2" ht="12.75">
      <c r="A12" s="2">
        <v>71</v>
      </c>
      <c r="B12" t="s">
        <v>11</v>
      </c>
    </row>
    <row r="14" spans="1:3" ht="24.75" customHeight="1">
      <c r="A14" s="3" t="s">
        <v>12</v>
      </c>
      <c r="B14" s="3"/>
      <c r="C14" s="3"/>
    </row>
  </sheetData>
  <mergeCells count="1">
    <mergeCell ref="A14:C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N41" sqref="N41"/>
    </sheetView>
  </sheetViews>
  <sheetFormatPr defaultColWidth="12.57421875" defaultRowHeight="12.75"/>
  <cols>
    <col min="1" max="1" width="3.57421875" style="0" customWidth="1"/>
    <col min="2" max="2" width="5.7109375" style="0" customWidth="1"/>
    <col min="3" max="3" width="6.28125" style="0" customWidth="1"/>
    <col min="4" max="4" width="8.00390625" style="0" customWidth="1"/>
    <col min="5" max="5" width="7.00390625" style="0" customWidth="1"/>
    <col min="6" max="6" width="43.28125" style="0" customWidth="1"/>
    <col min="7" max="16384" width="11.57421875" style="0" customWidth="1"/>
  </cols>
  <sheetData>
    <row r="1" spans="1:12" ht="19.5">
      <c r="A1" s="157" t="s">
        <v>585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2.75">
      <c r="A2" s="94"/>
      <c r="B2" s="94"/>
      <c r="C2" s="94"/>
      <c r="D2" s="94"/>
      <c r="E2" s="94"/>
      <c r="F2" s="94"/>
      <c r="G2" s="95"/>
      <c r="H2" s="95"/>
      <c r="I2" s="95"/>
      <c r="J2" s="95"/>
      <c r="K2" s="95"/>
      <c r="L2" s="95"/>
    </row>
    <row r="3" spans="1:12" ht="12.75" customHeight="1">
      <c r="A3" s="96"/>
      <c r="B3" s="96" t="s">
        <v>92</v>
      </c>
      <c r="C3" s="97" t="s">
        <v>93</v>
      </c>
      <c r="D3" s="97"/>
      <c r="E3" s="96" t="s">
        <v>94</v>
      </c>
      <c r="F3" s="96"/>
      <c r="G3" s="98" t="s">
        <v>66</v>
      </c>
      <c r="H3" s="98"/>
      <c r="I3" s="98"/>
      <c r="J3" s="98"/>
      <c r="K3" s="98"/>
      <c r="L3" s="98"/>
    </row>
    <row r="4" spans="1:12" ht="12.75">
      <c r="A4" s="96"/>
      <c r="B4" s="96"/>
      <c r="C4" s="96"/>
      <c r="D4" s="97"/>
      <c r="E4" s="96"/>
      <c r="F4" s="96"/>
      <c r="G4" s="99" t="s">
        <v>38</v>
      </c>
      <c r="H4" s="99"/>
      <c r="I4" s="99" t="s">
        <v>39</v>
      </c>
      <c r="J4" s="99"/>
      <c r="K4" s="99" t="s">
        <v>40</v>
      </c>
      <c r="L4" s="99"/>
    </row>
    <row r="5" spans="1:12" ht="12.75" customHeight="1">
      <c r="A5" s="96"/>
      <c r="B5" s="96"/>
      <c r="C5" s="96"/>
      <c r="D5" s="97"/>
      <c r="E5" s="96"/>
      <c r="F5" s="96"/>
      <c r="G5" s="100" t="s">
        <v>95</v>
      </c>
      <c r="H5" s="101" t="s">
        <v>96</v>
      </c>
      <c r="I5" s="100" t="s">
        <v>95</v>
      </c>
      <c r="J5" s="101" t="s">
        <v>96</v>
      </c>
      <c r="K5" s="100" t="s">
        <v>95</v>
      </c>
      <c r="L5" s="101" t="s">
        <v>96</v>
      </c>
    </row>
    <row r="6" spans="1:12" ht="12.75">
      <c r="A6" s="96"/>
      <c r="B6" s="96"/>
      <c r="C6" s="96"/>
      <c r="D6" s="97"/>
      <c r="E6" s="96"/>
      <c r="F6" s="96"/>
      <c r="G6" s="100"/>
      <c r="H6" s="100"/>
      <c r="I6" s="100"/>
      <c r="J6" s="100"/>
      <c r="K6" s="100"/>
      <c r="L6" s="100"/>
    </row>
    <row r="7" spans="1:12" ht="12.75">
      <c r="A7" s="102" t="s">
        <v>67</v>
      </c>
      <c r="B7" s="103"/>
      <c r="C7" s="104" t="s">
        <v>165</v>
      </c>
      <c r="D7" s="105" t="s">
        <v>166</v>
      </c>
      <c r="E7" s="105"/>
      <c r="F7" s="105"/>
      <c r="G7" s="106">
        <f>G8</f>
        <v>37.5</v>
      </c>
      <c r="H7" s="107">
        <f>H8</f>
        <v>0</v>
      </c>
      <c r="I7" s="106">
        <f>I8</f>
        <v>0</v>
      </c>
      <c r="J7" s="107">
        <f>J8</f>
        <v>0</v>
      </c>
      <c r="K7" s="106">
        <f>K8</f>
        <v>37.5</v>
      </c>
      <c r="L7" s="107">
        <f>L8</f>
        <v>0</v>
      </c>
    </row>
    <row r="8" spans="1:12" ht="12.75">
      <c r="A8" s="108" t="s">
        <v>69</v>
      </c>
      <c r="B8" s="103"/>
      <c r="C8" s="109"/>
      <c r="D8" s="110" t="s">
        <v>586</v>
      </c>
      <c r="E8" s="110" t="s">
        <v>169</v>
      </c>
      <c r="F8" s="110"/>
      <c r="G8" s="111">
        <f>G9+G16</f>
        <v>37.5</v>
      </c>
      <c r="H8" s="112">
        <f>H9+H16</f>
        <v>0</v>
      </c>
      <c r="I8" s="111">
        <f>I9+I16</f>
        <v>0</v>
      </c>
      <c r="J8" s="112">
        <f>J9+J16</f>
        <v>0</v>
      </c>
      <c r="K8" s="111">
        <f>K9+K16</f>
        <v>37.5</v>
      </c>
      <c r="L8" s="112">
        <f>L9+L16</f>
        <v>0</v>
      </c>
    </row>
    <row r="9" spans="1:12" ht="12.75">
      <c r="A9" s="108" t="s">
        <v>71</v>
      </c>
      <c r="B9" s="103"/>
      <c r="C9" s="109"/>
      <c r="D9" s="113"/>
      <c r="E9" s="125" t="s">
        <v>587</v>
      </c>
      <c r="F9" s="125"/>
      <c r="G9" s="126">
        <f>SUM(G10:G15)</f>
        <v>26.5</v>
      </c>
      <c r="H9" s="127">
        <f>SUM(H10:H15)</f>
        <v>0</v>
      </c>
      <c r="I9" s="126">
        <f>SUM(I10:I15)</f>
        <v>0</v>
      </c>
      <c r="J9" s="127">
        <f>SUM(J10:J15)</f>
        <v>0</v>
      </c>
      <c r="K9" s="126">
        <f>SUM(K10:K15)</f>
        <v>26.5</v>
      </c>
      <c r="L9" s="127">
        <f>SUM(L10:L15)</f>
        <v>0</v>
      </c>
    </row>
    <row r="10" spans="1:12" ht="12.75">
      <c r="A10" s="108" t="s">
        <v>73</v>
      </c>
      <c r="B10" s="103">
        <v>41</v>
      </c>
      <c r="C10" s="109"/>
      <c r="D10" s="113"/>
      <c r="E10" s="113" t="s">
        <v>588</v>
      </c>
      <c r="F10" s="113" t="s">
        <v>589</v>
      </c>
      <c r="G10" s="114">
        <v>22.5</v>
      </c>
      <c r="H10" s="115"/>
      <c r="I10" s="116"/>
      <c r="J10" s="115"/>
      <c r="K10" s="114">
        <v>22.5</v>
      </c>
      <c r="L10" s="115"/>
    </row>
    <row r="11" spans="1:12" ht="12.75">
      <c r="A11" s="108" t="s">
        <v>75</v>
      </c>
      <c r="B11" s="103">
        <v>41</v>
      </c>
      <c r="C11" s="109"/>
      <c r="D11" s="113"/>
      <c r="E11" s="113" t="s">
        <v>588</v>
      </c>
      <c r="F11" s="113" t="s">
        <v>590</v>
      </c>
      <c r="G11" s="114">
        <v>1.3</v>
      </c>
      <c r="H11" s="115"/>
      <c r="I11" s="116"/>
      <c r="J11" s="115"/>
      <c r="K11" s="114">
        <v>1.3</v>
      </c>
      <c r="L11" s="115"/>
    </row>
    <row r="12" spans="1:12" ht="12.75">
      <c r="A12" s="108" t="s">
        <v>77</v>
      </c>
      <c r="B12" s="103">
        <v>41</v>
      </c>
      <c r="C12" s="109"/>
      <c r="D12" s="113"/>
      <c r="E12" s="113" t="s">
        <v>209</v>
      </c>
      <c r="F12" s="113" t="s">
        <v>210</v>
      </c>
      <c r="G12" s="114">
        <v>2</v>
      </c>
      <c r="H12" s="115"/>
      <c r="I12" s="116"/>
      <c r="J12" s="115"/>
      <c r="K12" s="114">
        <v>2</v>
      </c>
      <c r="L12" s="115"/>
    </row>
    <row r="13" spans="1:12" ht="12.75">
      <c r="A13" s="108" t="s">
        <v>79</v>
      </c>
      <c r="B13" s="103">
        <v>41</v>
      </c>
      <c r="C13" s="109"/>
      <c r="D13" s="113"/>
      <c r="E13" s="113" t="s">
        <v>161</v>
      </c>
      <c r="F13" s="113" t="s">
        <v>591</v>
      </c>
      <c r="G13" s="114">
        <v>0</v>
      </c>
      <c r="H13" s="115"/>
      <c r="I13" s="116"/>
      <c r="J13" s="115"/>
      <c r="K13" s="114">
        <v>0</v>
      </c>
      <c r="L13" s="115"/>
    </row>
    <row r="14" spans="1:12" ht="12.75">
      <c r="A14" s="108" t="s">
        <v>81</v>
      </c>
      <c r="B14" s="103"/>
      <c r="C14" s="109"/>
      <c r="D14" s="113"/>
      <c r="E14" s="113" t="s">
        <v>261</v>
      </c>
      <c r="F14" s="113" t="s">
        <v>592</v>
      </c>
      <c r="G14" s="114">
        <v>0</v>
      </c>
      <c r="H14" s="115">
        <v>0</v>
      </c>
      <c r="I14" s="116"/>
      <c r="J14" s="115"/>
      <c r="K14" s="114">
        <v>0</v>
      </c>
      <c r="L14" s="115">
        <v>0</v>
      </c>
    </row>
    <row r="15" spans="1:12" ht="12.75">
      <c r="A15" s="108" t="s">
        <v>83</v>
      </c>
      <c r="B15" s="103">
        <v>41</v>
      </c>
      <c r="C15" s="109"/>
      <c r="D15" s="113"/>
      <c r="E15" s="113" t="s">
        <v>401</v>
      </c>
      <c r="F15" s="113" t="s">
        <v>593</v>
      </c>
      <c r="G15" s="114">
        <v>0.7</v>
      </c>
      <c r="H15" s="115"/>
      <c r="I15" s="116"/>
      <c r="J15" s="115"/>
      <c r="K15" s="114">
        <v>0.7</v>
      </c>
      <c r="L15" s="115"/>
    </row>
    <row r="16" spans="1:12" ht="12.75">
      <c r="A16" s="108" t="s">
        <v>85</v>
      </c>
      <c r="B16" s="103"/>
      <c r="C16" s="109"/>
      <c r="D16" s="113"/>
      <c r="E16" s="125" t="s">
        <v>594</v>
      </c>
      <c r="F16" s="125"/>
      <c r="G16" s="126">
        <f>SUM(G17:G18)</f>
        <v>11</v>
      </c>
      <c r="H16" s="127">
        <f>SUM(H17:H18)</f>
        <v>0</v>
      </c>
      <c r="I16" s="126">
        <f>SUM(I17:I18)</f>
        <v>0</v>
      </c>
      <c r="J16" s="127">
        <f>SUM(J17:J18)</f>
        <v>0</v>
      </c>
      <c r="K16" s="126">
        <f>SUM(K17:K18)</f>
        <v>11</v>
      </c>
      <c r="L16" s="127">
        <f>SUM(L17:L18)</f>
        <v>0</v>
      </c>
    </row>
    <row r="17" spans="1:12" ht="12.75">
      <c r="A17" s="108" t="s">
        <v>115</v>
      </c>
      <c r="B17" s="103">
        <v>41</v>
      </c>
      <c r="C17" s="109"/>
      <c r="D17" s="113"/>
      <c r="E17" s="113" t="s">
        <v>595</v>
      </c>
      <c r="F17" s="113" t="s">
        <v>596</v>
      </c>
      <c r="G17" s="114">
        <v>1</v>
      </c>
      <c r="H17" s="115"/>
      <c r="I17" s="116"/>
      <c r="J17" s="115"/>
      <c r="K17" s="114">
        <v>1</v>
      </c>
      <c r="L17" s="115"/>
    </row>
    <row r="18" spans="1:12" ht="12.75">
      <c r="A18" s="108" t="s">
        <v>118</v>
      </c>
      <c r="B18" s="103">
        <v>41</v>
      </c>
      <c r="C18" s="109"/>
      <c r="D18" s="113"/>
      <c r="E18" s="113" t="s">
        <v>595</v>
      </c>
      <c r="F18" s="113" t="s">
        <v>597</v>
      </c>
      <c r="G18" s="114">
        <v>10</v>
      </c>
      <c r="H18" s="115"/>
      <c r="I18" s="116"/>
      <c r="J18" s="115"/>
      <c r="K18" s="114">
        <v>10</v>
      </c>
      <c r="L18" s="115"/>
    </row>
    <row r="19" spans="1:12" ht="12.75">
      <c r="A19" s="108" t="s">
        <v>121</v>
      </c>
      <c r="B19" s="103"/>
      <c r="C19" s="104" t="s">
        <v>296</v>
      </c>
      <c r="D19" s="105" t="s">
        <v>598</v>
      </c>
      <c r="E19" s="105"/>
      <c r="F19" s="105"/>
      <c r="G19" s="106">
        <f>G20+G26</f>
        <v>21.900000000000006</v>
      </c>
      <c r="H19" s="107">
        <f>H20+H26</f>
        <v>0</v>
      </c>
      <c r="I19" s="106">
        <f>I20+I26</f>
        <v>0</v>
      </c>
      <c r="J19" s="107">
        <f>J20+J26</f>
        <v>0</v>
      </c>
      <c r="K19" s="106">
        <f>K20+K26</f>
        <v>21.900000000000006</v>
      </c>
      <c r="L19" s="107">
        <f>L20+L26</f>
        <v>0</v>
      </c>
    </row>
    <row r="20" spans="1:12" ht="12.75">
      <c r="A20" s="108" t="s">
        <v>124</v>
      </c>
      <c r="B20" s="103"/>
      <c r="C20" s="109"/>
      <c r="D20" s="110" t="s">
        <v>599</v>
      </c>
      <c r="E20" s="110" t="s">
        <v>600</v>
      </c>
      <c r="F20" s="110"/>
      <c r="G20" s="111">
        <f>G21</f>
        <v>3.8000000000000003</v>
      </c>
      <c r="H20" s="112">
        <f>H21</f>
        <v>0</v>
      </c>
      <c r="I20" s="111">
        <f>I21</f>
        <v>0</v>
      </c>
      <c r="J20" s="112">
        <f>J21</f>
        <v>0</v>
      </c>
      <c r="K20" s="111">
        <f>K21</f>
        <v>3.8000000000000003</v>
      </c>
      <c r="L20" s="112">
        <f>L21</f>
        <v>0</v>
      </c>
    </row>
    <row r="21" spans="1:12" ht="12.75">
      <c r="A21" s="108" t="s">
        <v>127</v>
      </c>
      <c r="B21" s="103"/>
      <c r="C21" s="109"/>
      <c r="D21" s="113"/>
      <c r="E21" s="125" t="s">
        <v>601</v>
      </c>
      <c r="F21" s="125"/>
      <c r="G21" s="126">
        <f>SUM(G22:G25)</f>
        <v>3.8000000000000003</v>
      </c>
      <c r="H21" s="127">
        <f>SUM(H22:H25)</f>
        <v>0</v>
      </c>
      <c r="I21" s="126">
        <f>SUM(I22:I25)</f>
        <v>0</v>
      </c>
      <c r="J21" s="127">
        <f>SUM(J22:J25)</f>
        <v>0</v>
      </c>
      <c r="K21" s="126">
        <f>SUM(K22:K25)</f>
        <v>3.8000000000000003</v>
      </c>
      <c r="L21" s="127">
        <f>SUM(L22:L25)</f>
        <v>0</v>
      </c>
    </row>
    <row r="22" spans="1:12" ht="12.75">
      <c r="A22" s="108" t="s">
        <v>130</v>
      </c>
      <c r="B22" s="103">
        <v>41</v>
      </c>
      <c r="C22" s="109"/>
      <c r="D22" s="113"/>
      <c r="E22" s="113" t="s">
        <v>137</v>
      </c>
      <c r="F22" s="113" t="s">
        <v>602</v>
      </c>
      <c r="G22" s="114">
        <v>0.6000000000000001</v>
      </c>
      <c r="H22" s="115"/>
      <c r="I22" s="116"/>
      <c r="J22" s="115"/>
      <c r="K22" s="114">
        <v>0.6000000000000001</v>
      </c>
      <c r="L22" s="115"/>
    </row>
    <row r="23" spans="1:12" ht="12.75">
      <c r="A23" s="108" t="s">
        <v>133</v>
      </c>
      <c r="B23" s="103">
        <v>41</v>
      </c>
      <c r="C23" s="109"/>
      <c r="D23" s="113"/>
      <c r="E23" s="113" t="s">
        <v>137</v>
      </c>
      <c r="F23" s="113" t="s">
        <v>138</v>
      </c>
      <c r="G23" s="114">
        <v>0.1</v>
      </c>
      <c r="H23" s="115"/>
      <c r="I23" s="116"/>
      <c r="J23" s="115"/>
      <c r="K23" s="114">
        <v>0.1</v>
      </c>
      <c r="L23" s="115"/>
    </row>
    <row r="24" spans="1:12" ht="12.75">
      <c r="A24" s="108" t="s">
        <v>136</v>
      </c>
      <c r="B24" s="103">
        <v>41</v>
      </c>
      <c r="C24" s="109"/>
      <c r="D24" s="113"/>
      <c r="E24" s="113" t="s">
        <v>134</v>
      </c>
      <c r="F24" s="113" t="s">
        <v>603</v>
      </c>
      <c r="G24" s="114">
        <v>1.9</v>
      </c>
      <c r="H24" s="115"/>
      <c r="I24" s="116"/>
      <c r="J24" s="115"/>
      <c r="K24" s="114">
        <v>1.9</v>
      </c>
      <c r="L24" s="115"/>
    </row>
    <row r="25" spans="1:12" ht="12.75">
      <c r="A25" s="108" t="s">
        <v>139</v>
      </c>
      <c r="B25" s="103">
        <v>41</v>
      </c>
      <c r="C25" s="109"/>
      <c r="D25" s="113"/>
      <c r="E25" s="113" t="s">
        <v>588</v>
      </c>
      <c r="F25" s="113" t="s">
        <v>604</v>
      </c>
      <c r="G25" s="114">
        <v>1.2</v>
      </c>
      <c r="H25" s="115"/>
      <c r="I25" s="116"/>
      <c r="J25" s="115"/>
      <c r="K25" s="114">
        <v>1.2</v>
      </c>
      <c r="L25" s="115"/>
    </row>
    <row r="26" spans="1:12" ht="12.75">
      <c r="A26" s="108" t="s">
        <v>142</v>
      </c>
      <c r="B26" s="103"/>
      <c r="C26" s="109"/>
      <c r="D26" s="110" t="s">
        <v>605</v>
      </c>
      <c r="E26" s="110" t="s">
        <v>606</v>
      </c>
      <c r="F26" s="110"/>
      <c r="G26" s="111">
        <f>G27+G33+G37+G41+G50+G57</f>
        <v>18.100000000000005</v>
      </c>
      <c r="H26" s="112">
        <f>H27+H33+H37+H41+H50+H57</f>
        <v>0</v>
      </c>
      <c r="I26" s="111">
        <f>I27+I33+I37+I41+I50+I57</f>
        <v>0</v>
      </c>
      <c r="J26" s="112">
        <f>J27+J33+J37+J41+J50+J57</f>
        <v>0</v>
      </c>
      <c r="K26" s="111">
        <f>K27+K33+K37+K41+K50+K57</f>
        <v>18.100000000000005</v>
      </c>
      <c r="L26" s="112">
        <f>L27+L33+L37+L41+L50+L57</f>
        <v>0</v>
      </c>
    </row>
    <row r="27" spans="1:12" ht="12.75">
      <c r="A27" s="108" t="s">
        <v>145</v>
      </c>
      <c r="B27" s="103"/>
      <c r="C27" s="109"/>
      <c r="D27" s="113"/>
      <c r="E27" s="125" t="s">
        <v>607</v>
      </c>
      <c r="F27" s="125"/>
      <c r="G27" s="126">
        <f>SUM(G28:G32)</f>
        <v>2.9000000000000004</v>
      </c>
      <c r="H27" s="127">
        <f>SUM(H28:H32)</f>
        <v>0</v>
      </c>
      <c r="I27" s="126">
        <f>SUM(I28:I32)</f>
        <v>0</v>
      </c>
      <c r="J27" s="127">
        <f>SUM(J28:J32)</f>
        <v>0</v>
      </c>
      <c r="K27" s="126">
        <f>SUM(K28:K32)</f>
        <v>2.9000000000000004</v>
      </c>
      <c r="L27" s="127">
        <f>SUM(L28:L32)</f>
        <v>0</v>
      </c>
    </row>
    <row r="28" spans="1:12" ht="12.75">
      <c r="A28" s="108" t="s">
        <v>148</v>
      </c>
      <c r="B28" s="103">
        <v>41</v>
      </c>
      <c r="C28" s="109"/>
      <c r="D28" s="113"/>
      <c r="E28" s="113" t="s">
        <v>211</v>
      </c>
      <c r="F28" s="113" t="s">
        <v>212</v>
      </c>
      <c r="G28" s="114">
        <v>0.30000000000000004</v>
      </c>
      <c r="H28" s="115"/>
      <c r="I28" s="116"/>
      <c r="J28" s="115"/>
      <c r="K28" s="114">
        <v>0.30000000000000004</v>
      </c>
      <c r="L28" s="115"/>
    </row>
    <row r="29" spans="1:12" ht="12.75">
      <c r="A29" s="108" t="s">
        <v>150</v>
      </c>
      <c r="B29" s="103">
        <v>41</v>
      </c>
      <c r="C29" s="109"/>
      <c r="D29" s="113"/>
      <c r="E29" s="113" t="s">
        <v>137</v>
      </c>
      <c r="F29" s="113" t="s">
        <v>608</v>
      </c>
      <c r="G29" s="114">
        <v>0.6000000000000001</v>
      </c>
      <c r="H29" s="115"/>
      <c r="I29" s="116"/>
      <c r="J29" s="115"/>
      <c r="K29" s="114">
        <v>0.6000000000000001</v>
      </c>
      <c r="L29" s="115"/>
    </row>
    <row r="30" spans="1:12" ht="12.75">
      <c r="A30" s="108" t="s">
        <v>153</v>
      </c>
      <c r="B30" s="103">
        <v>41</v>
      </c>
      <c r="C30" s="109"/>
      <c r="D30" s="113"/>
      <c r="E30" s="113" t="s">
        <v>146</v>
      </c>
      <c r="F30" s="113" t="s">
        <v>609</v>
      </c>
      <c r="G30" s="114">
        <v>0.1</v>
      </c>
      <c r="H30" s="115"/>
      <c r="I30" s="116"/>
      <c r="J30" s="115"/>
      <c r="K30" s="114">
        <v>0.1</v>
      </c>
      <c r="L30" s="115"/>
    </row>
    <row r="31" spans="1:12" ht="12.75">
      <c r="A31" s="108" t="s">
        <v>167</v>
      </c>
      <c r="B31" s="103">
        <v>41</v>
      </c>
      <c r="C31" s="109"/>
      <c r="D31" s="113"/>
      <c r="E31" s="113" t="s">
        <v>401</v>
      </c>
      <c r="F31" s="113" t="s">
        <v>610</v>
      </c>
      <c r="G31" s="114">
        <v>1.5</v>
      </c>
      <c r="H31" s="115"/>
      <c r="I31" s="116"/>
      <c r="J31" s="115"/>
      <c r="K31" s="114">
        <v>1.5</v>
      </c>
      <c r="L31" s="115"/>
    </row>
    <row r="32" spans="1:12" ht="12.75">
      <c r="A32" s="108" t="s">
        <v>170</v>
      </c>
      <c r="B32" s="103">
        <v>41</v>
      </c>
      <c r="C32" s="109"/>
      <c r="D32" s="113"/>
      <c r="E32" s="113" t="s">
        <v>437</v>
      </c>
      <c r="F32" s="113" t="s">
        <v>611</v>
      </c>
      <c r="G32" s="114">
        <v>0.4</v>
      </c>
      <c r="H32" s="115"/>
      <c r="I32" s="116"/>
      <c r="J32" s="115"/>
      <c r="K32" s="114">
        <v>0.4</v>
      </c>
      <c r="L32" s="115"/>
    </row>
    <row r="33" spans="1:12" ht="12.75">
      <c r="A33" s="108" t="s">
        <v>173</v>
      </c>
      <c r="B33" s="103"/>
      <c r="C33" s="109"/>
      <c r="D33" s="113"/>
      <c r="E33" s="125" t="s">
        <v>612</v>
      </c>
      <c r="F33" s="125"/>
      <c r="G33" s="126">
        <v>0.8</v>
      </c>
      <c r="H33" s="127">
        <f>SUM(H28:H32)</f>
        <v>0</v>
      </c>
      <c r="I33" s="126">
        <f>SUM(I28:I32)</f>
        <v>0</v>
      </c>
      <c r="J33" s="127">
        <f>SUM(J28:J32)</f>
        <v>0</v>
      </c>
      <c r="K33" s="126">
        <v>0.8</v>
      </c>
      <c r="L33" s="127">
        <f>SUM(L28:L32)</f>
        <v>0</v>
      </c>
    </row>
    <row r="34" spans="1:12" ht="12.75">
      <c r="A34" s="108" t="s">
        <v>176</v>
      </c>
      <c r="B34" s="103">
        <v>41</v>
      </c>
      <c r="C34" s="109"/>
      <c r="D34" s="113"/>
      <c r="E34" s="113" t="s">
        <v>401</v>
      </c>
      <c r="F34" s="113" t="s">
        <v>610</v>
      </c>
      <c r="G34" s="114">
        <v>0.6000000000000001</v>
      </c>
      <c r="H34" s="115"/>
      <c r="I34" s="116"/>
      <c r="J34" s="115"/>
      <c r="K34" s="114">
        <v>0.6000000000000001</v>
      </c>
      <c r="L34" s="115"/>
    </row>
    <row r="35" spans="1:12" ht="12.75">
      <c r="A35" s="108" t="s">
        <v>179</v>
      </c>
      <c r="B35" s="103">
        <v>41</v>
      </c>
      <c r="C35" s="109"/>
      <c r="D35" s="113"/>
      <c r="E35" s="113" t="s">
        <v>137</v>
      </c>
      <c r="F35" s="113" t="s">
        <v>602</v>
      </c>
      <c r="G35" s="114">
        <v>0.1</v>
      </c>
      <c r="H35" s="115"/>
      <c r="I35" s="116"/>
      <c r="J35" s="115"/>
      <c r="K35" s="114">
        <v>0.1</v>
      </c>
      <c r="L35" s="115"/>
    </row>
    <row r="36" spans="1:12" ht="12.75">
      <c r="A36" s="108" t="s">
        <v>181</v>
      </c>
      <c r="B36" s="103">
        <v>41</v>
      </c>
      <c r="C36" s="109"/>
      <c r="D36" s="113"/>
      <c r="E36" s="113" t="s">
        <v>437</v>
      </c>
      <c r="F36" s="113" t="s">
        <v>611</v>
      </c>
      <c r="G36" s="114">
        <v>0.1</v>
      </c>
      <c r="H36" s="115"/>
      <c r="I36" s="116"/>
      <c r="J36" s="115"/>
      <c r="K36" s="114">
        <v>0.1</v>
      </c>
      <c r="L36" s="115"/>
    </row>
    <row r="37" spans="1:12" ht="12.75">
      <c r="A37" s="108" t="s">
        <v>184</v>
      </c>
      <c r="B37" s="103"/>
      <c r="C37" s="109"/>
      <c r="D37" s="113"/>
      <c r="E37" s="125" t="s">
        <v>613</v>
      </c>
      <c r="F37" s="125"/>
      <c r="G37" s="126">
        <f>SUM(G38:G40)</f>
        <v>0</v>
      </c>
      <c r="H37" s="127">
        <f>SUM(H38:H40)</f>
        <v>0</v>
      </c>
      <c r="I37" s="126">
        <f>SUM(I38:I40)</f>
        <v>0</v>
      </c>
      <c r="J37" s="127">
        <f>SUM(J38:J40)</f>
        <v>0</v>
      </c>
      <c r="K37" s="126">
        <f>SUM(K38:K40)</f>
        <v>0</v>
      </c>
      <c r="L37" s="127">
        <f>SUM(L38:L40)</f>
        <v>0</v>
      </c>
    </row>
    <row r="38" spans="1:12" ht="12.75">
      <c r="A38" s="108" t="s">
        <v>186</v>
      </c>
      <c r="B38" s="103"/>
      <c r="C38" s="109"/>
      <c r="D38" s="113"/>
      <c r="E38" s="113" t="s">
        <v>401</v>
      </c>
      <c r="F38" s="113" t="s">
        <v>610</v>
      </c>
      <c r="G38" s="114">
        <v>0</v>
      </c>
      <c r="H38" s="115"/>
      <c r="I38" s="116"/>
      <c r="J38" s="115"/>
      <c r="K38" s="114">
        <v>0</v>
      </c>
      <c r="L38" s="115"/>
    </row>
    <row r="39" spans="1:12" ht="12.75">
      <c r="A39" s="108" t="s">
        <v>189</v>
      </c>
      <c r="B39" s="103"/>
      <c r="C39" s="109"/>
      <c r="D39" s="113"/>
      <c r="E39" s="113" t="s">
        <v>437</v>
      </c>
      <c r="F39" s="113" t="s">
        <v>611</v>
      </c>
      <c r="G39" s="114">
        <v>0</v>
      </c>
      <c r="H39" s="115"/>
      <c r="I39" s="116"/>
      <c r="J39" s="115"/>
      <c r="K39" s="114">
        <v>0</v>
      </c>
      <c r="L39" s="115"/>
    </row>
    <row r="40" spans="1:11" ht="12.75">
      <c r="A40" s="108" t="s">
        <v>191</v>
      </c>
      <c r="B40" s="103"/>
      <c r="C40" s="109"/>
      <c r="D40" s="113"/>
      <c r="E40" s="113" t="s">
        <v>614</v>
      </c>
      <c r="F40" s="113" t="s">
        <v>615</v>
      </c>
      <c r="G40" s="114">
        <v>0</v>
      </c>
      <c r="H40" s="115"/>
      <c r="I40" s="116"/>
      <c r="J40" s="115"/>
      <c r="K40" s="114">
        <v>0</v>
      </c>
    </row>
    <row r="41" spans="1:12" ht="12.75">
      <c r="A41" s="108" t="s">
        <v>192</v>
      </c>
      <c r="B41" s="103"/>
      <c r="C41" s="109"/>
      <c r="D41" s="113"/>
      <c r="E41" s="125" t="s">
        <v>616</v>
      </c>
      <c r="F41" s="125"/>
      <c r="G41" s="126">
        <f>SUM(G42:G49)</f>
        <v>11.700000000000001</v>
      </c>
      <c r="H41" s="127">
        <f>SUM(H42:H49)</f>
        <v>0</v>
      </c>
      <c r="I41" s="126">
        <f>SUM(I42:I49)</f>
        <v>0</v>
      </c>
      <c r="J41" s="127">
        <f>SUM(J42:J49)</f>
        <v>0</v>
      </c>
      <c r="K41" s="126">
        <f>SUM(K42:K49)</f>
        <v>11.700000000000001</v>
      </c>
      <c r="L41" s="127">
        <f>SUM(L42:L49)</f>
        <v>0</v>
      </c>
    </row>
    <row r="42" spans="1:12" ht="12.75">
      <c r="A42" s="108" t="s">
        <v>193</v>
      </c>
      <c r="B42" s="103">
        <v>41</v>
      </c>
      <c r="C42" s="109"/>
      <c r="D42" s="113"/>
      <c r="E42" s="113" t="s">
        <v>437</v>
      </c>
      <c r="F42" s="113" t="s">
        <v>617</v>
      </c>
      <c r="G42" s="114">
        <v>0.1</v>
      </c>
      <c r="H42" s="115"/>
      <c r="I42" s="116"/>
      <c r="J42" s="115"/>
      <c r="K42" s="114">
        <v>0.1</v>
      </c>
      <c r="L42" s="115"/>
    </row>
    <row r="43" spans="1:12" ht="12.75">
      <c r="A43" s="108" t="s">
        <v>196</v>
      </c>
      <c r="B43" s="103">
        <v>41</v>
      </c>
      <c r="C43" s="109"/>
      <c r="D43" s="113"/>
      <c r="E43" s="113" t="s">
        <v>401</v>
      </c>
      <c r="F43" s="113" t="s">
        <v>610</v>
      </c>
      <c r="G43" s="114">
        <v>2.5</v>
      </c>
      <c r="H43" s="115"/>
      <c r="I43" s="116"/>
      <c r="J43" s="115"/>
      <c r="K43" s="114">
        <v>2.5</v>
      </c>
      <c r="L43" s="115"/>
    </row>
    <row r="44" spans="1:12" ht="12.75">
      <c r="A44" s="108" t="s">
        <v>197</v>
      </c>
      <c r="B44" s="103">
        <v>41</v>
      </c>
      <c r="C44" s="109"/>
      <c r="D44" s="113"/>
      <c r="E44" s="113" t="s">
        <v>137</v>
      </c>
      <c r="F44" s="113" t="s">
        <v>618</v>
      </c>
      <c r="G44" s="114">
        <v>3.3</v>
      </c>
      <c r="H44" s="115"/>
      <c r="I44" s="116"/>
      <c r="J44" s="115"/>
      <c r="K44" s="114">
        <v>3.3</v>
      </c>
      <c r="L44" s="115"/>
    </row>
    <row r="45" spans="1:12" ht="12.75">
      <c r="A45" s="108" t="s">
        <v>234</v>
      </c>
      <c r="B45" s="103">
        <v>41</v>
      </c>
      <c r="C45" s="109"/>
      <c r="D45" s="113"/>
      <c r="E45" s="113" t="s">
        <v>159</v>
      </c>
      <c r="F45" s="113" t="s">
        <v>359</v>
      </c>
      <c r="G45" s="114">
        <v>0.1</v>
      </c>
      <c r="H45" s="115"/>
      <c r="I45" s="116"/>
      <c r="J45" s="115"/>
      <c r="K45" s="114">
        <v>0.1</v>
      </c>
      <c r="L45" s="115"/>
    </row>
    <row r="46" spans="1:12" ht="12.75">
      <c r="A46" s="108" t="s">
        <v>237</v>
      </c>
      <c r="B46" s="103">
        <v>41</v>
      </c>
      <c r="C46" s="109"/>
      <c r="D46" s="113"/>
      <c r="E46" s="113" t="s">
        <v>146</v>
      </c>
      <c r="F46" s="113" t="s">
        <v>619</v>
      </c>
      <c r="G46" s="114">
        <v>0.4</v>
      </c>
      <c r="H46" s="115"/>
      <c r="I46" s="116"/>
      <c r="J46" s="115"/>
      <c r="K46" s="114">
        <v>0.4</v>
      </c>
      <c r="L46" s="115"/>
    </row>
    <row r="47" spans="1:12" ht="12.75">
      <c r="A47" s="108" t="s">
        <v>240</v>
      </c>
      <c r="B47" s="103">
        <v>41</v>
      </c>
      <c r="C47" s="109"/>
      <c r="D47" s="113"/>
      <c r="E47" s="113" t="s">
        <v>105</v>
      </c>
      <c r="F47" s="113" t="s">
        <v>620</v>
      </c>
      <c r="G47" s="114">
        <v>0.4</v>
      </c>
      <c r="H47" s="115"/>
      <c r="I47" s="116"/>
      <c r="J47" s="115"/>
      <c r="K47" s="114">
        <v>0.4</v>
      </c>
      <c r="L47" s="115"/>
    </row>
    <row r="48" spans="1:12" ht="12.75">
      <c r="A48" s="108" t="s">
        <v>243</v>
      </c>
      <c r="B48" s="103">
        <v>41</v>
      </c>
      <c r="C48" s="109"/>
      <c r="D48" s="113"/>
      <c r="E48" s="113" t="s">
        <v>146</v>
      </c>
      <c r="F48" s="113" t="s">
        <v>621</v>
      </c>
      <c r="G48" s="114">
        <v>0.9</v>
      </c>
      <c r="H48" s="115"/>
      <c r="I48" s="116"/>
      <c r="J48" s="115"/>
      <c r="K48" s="114">
        <v>0.9</v>
      </c>
      <c r="L48" s="115"/>
    </row>
    <row r="49" spans="1:12" ht="12.75">
      <c r="A49" s="108" t="s">
        <v>246</v>
      </c>
      <c r="B49" s="103">
        <v>41</v>
      </c>
      <c r="C49" s="109"/>
      <c r="D49" s="113"/>
      <c r="E49" s="113" t="s">
        <v>437</v>
      </c>
      <c r="F49" s="113" t="s">
        <v>622</v>
      </c>
      <c r="G49" s="114">
        <v>4</v>
      </c>
      <c r="H49" s="115"/>
      <c r="I49" s="116"/>
      <c r="J49" s="115"/>
      <c r="K49" s="114">
        <v>4</v>
      </c>
      <c r="L49" s="115"/>
    </row>
    <row r="50" spans="1:12" ht="12.75">
      <c r="A50" s="108" t="s">
        <v>293</v>
      </c>
      <c r="B50" s="103"/>
      <c r="C50" s="109"/>
      <c r="D50" s="113"/>
      <c r="E50" s="125" t="s">
        <v>623</v>
      </c>
      <c r="F50" s="125"/>
      <c r="G50" s="126">
        <f>SUM(G51:G56)</f>
        <v>2.6000000000000005</v>
      </c>
      <c r="H50" s="127">
        <f>SUM(H51:H56)</f>
        <v>0</v>
      </c>
      <c r="I50" s="126">
        <f>SUM(I51:I56)</f>
        <v>0</v>
      </c>
      <c r="J50" s="127">
        <f>SUM(J51:J56)</f>
        <v>0</v>
      </c>
      <c r="K50" s="126">
        <f>SUM(K51:K56)</f>
        <v>2.6000000000000005</v>
      </c>
      <c r="L50" s="127">
        <f>SUM(L51:L56)</f>
        <v>0</v>
      </c>
    </row>
    <row r="51" spans="1:12" ht="12.75">
      <c r="A51" s="108" t="s">
        <v>294</v>
      </c>
      <c r="B51" s="103">
        <v>41</v>
      </c>
      <c r="C51" s="109"/>
      <c r="D51" s="113"/>
      <c r="E51" s="113" t="s">
        <v>146</v>
      </c>
      <c r="F51" s="113" t="s">
        <v>624</v>
      </c>
      <c r="G51" s="114">
        <v>0.2</v>
      </c>
      <c r="H51" s="115"/>
      <c r="I51" s="116"/>
      <c r="J51" s="115"/>
      <c r="K51" s="114">
        <v>0.2</v>
      </c>
      <c r="L51" s="115"/>
    </row>
    <row r="52" spans="1:12" ht="12.75">
      <c r="A52" s="108" t="s">
        <v>298</v>
      </c>
      <c r="B52" s="103">
        <v>41</v>
      </c>
      <c r="C52" s="109"/>
      <c r="D52" s="113"/>
      <c r="E52" s="113" t="s">
        <v>595</v>
      </c>
      <c r="F52" s="113" t="s">
        <v>625</v>
      </c>
      <c r="G52" s="114">
        <v>0.1</v>
      </c>
      <c r="H52" s="115"/>
      <c r="I52" s="116"/>
      <c r="J52" s="115"/>
      <c r="K52" s="114">
        <v>0.1</v>
      </c>
      <c r="L52" s="115"/>
    </row>
    <row r="53" spans="1:12" ht="12.75">
      <c r="A53" s="108" t="s">
        <v>301</v>
      </c>
      <c r="B53" s="103">
        <v>41</v>
      </c>
      <c r="C53" s="109"/>
      <c r="D53" s="113"/>
      <c r="E53" s="113" t="s">
        <v>401</v>
      </c>
      <c r="F53" s="113" t="s">
        <v>610</v>
      </c>
      <c r="G53" s="114">
        <v>0.6000000000000001</v>
      </c>
      <c r="H53" s="115"/>
      <c r="I53" s="116"/>
      <c r="J53" s="115"/>
      <c r="K53" s="114">
        <v>0.6000000000000001</v>
      </c>
      <c r="L53" s="115"/>
    </row>
    <row r="54" spans="1:12" ht="12.75">
      <c r="A54" s="108" t="s">
        <v>303</v>
      </c>
      <c r="B54" s="103">
        <v>41</v>
      </c>
      <c r="C54" s="109"/>
      <c r="D54" s="113"/>
      <c r="E54" s="113" t="s">
        <v>231</v>
      </c>
      <c r="F54" s="113" t="s">
        <v>232</v>
      </c>
      <c r="G54" s="114">
        <v>1</v>
      </c>
      <c r="H54" s="115"/>
      <c r="I54" s="116"/>
      <c r="J54" s="115"/>
      <c r="K54" s="114">
        <v>1</v>
      </c>
      <c r="L54" s="115"/>
    </row>
    <row r="55" spans="1:12" ht="12.75">
      <c r="A55" s="108" t="s">
        <v>304</v>
      </c>
      <c r="B55" s="103">
        <v>41</v>
      </c>
      <c r="C55" s="109"/>
      <c r="D55" s="113"/>
      <c r="E55" s="113" t="s">
        <v>146</v>
      </c>
      <c r="F55" s="113" t="s">
        <v>626</v>
      </c>
      <c r="G55" s="114">
        <v>0.5</v>
      </c>
      <c r="H55" s="115"/>
      <c r="I55" s="116"/>
      <c r="J55" s="115"/>
      <c r="K55" s="114">
        <v>0.5</v>
      </c>
      <c r="L55" s="115"/>
    </row>
    <row r="56" spans="1:12" ht="12.75">
      <c r="A56" s="108" t="s">
        <v>305</v>
      </c>
      <c r="B56" s="103">
        <v>41</v>
      </c>
      <c r="C56" s="109"/>
      <c r="D56" s="113"/>
      <c r="E56" s="113" t="s">
        <v>137</v>
      </c>
      <c r="F56" s="113" t="s">
        <v>138</v>
      </c>
      <c r="G56" s="114">
        <v>0.2</v>
      </c>
      <c r="H56" s="115"/>
      <c r="I56" s="116"/>
      <c r="J56" s="115"/>
      <c r="K56" s="114">
        <v>0.2</v>
      </c>
      <c r="L56" s="115"/>
    </row>
    <row r="57" spans="1:12" ht="12.75">
      <c r="A57" s="108" t="s">
        <v>306</v>
      </c>
      <c r="B57" s="103"/>
      <c r="C57" s="109"/>
      <c r="D57" s="113"/>
      <c r="E57" s="125" t="s">
        <v>627</v>
      </c>
      <c r="F57" s="125"/>
      <c r="G57" s="126">
        <f>SUM(G58:G59)</f>
        <v>0.1</v>
      </c>
      <c r="H57" s="127">
        <f>SUM(H58:H59)</f>
        <v>0</v>
      </c>
      <c r="I57" s="126">
        <f>SUM(I58:I59)</f>
        <v>0</v>
      </c>
      <c r="J57" s="127">
        <f>SUM(J58:J59)</f>
        <v>0</v>
      </c>
      <c r="K57" s="126">
        <f>SUM(K58:K59)</f>
        <v>0.1</v>
      </c>
      <c r="L57" s="127">
        <f>SUM(L58:L59)</f>
        <v>0</v>
      </c>
    </row>
    <row r="58" spans="1:12" ht="12.75">
      <c r="A58" s="108" t="s">
        <v>307</v>
      </c>
      <c r="B58" s="103">
        <v>41</v>
      </c>
      <c r="C58" s="109"/>
      <c r="D58" s="113"/>
      <c r="E58" s="113" t="s">
        <v>595</v>
      </c>
      <c r="F58" s="113" t="s">
        <v>628</v>
      </c>
      <c r="G58" s="114">
        <v>0.1</v>
      </c>
      <c r="H58" s="115"/>
      <c r="I58" s="116"/>
      <c r="J58" s="115"/>
      <c r="K58" s="114">
        <v>0.1</v>
      </c>
      <c r="L58" s="115"/>
    </row>
    <row r="59" spans="1:12" ht="12.75">
      <c r="A59" s="108" t="s">
        <v>308</v>
      </c>
      <c r="B59" s="103"/>
      <c r="C59" s="109"/>
      <c r="D59" s="113"/>
      <c r="E59" s="113" t="s">
        <v>437</v>
      </c>
      <c r="F59" s="113" t="s">
        <v>629</v>
      </c>
      <c r="G59" s="114">
        <v>0</v>
      </c>
      <c r="H59" s="115"/>
      <c r="I59" s="116"/>
      <c r="J59" s="115"/>
      <c r="K59" s="114">
        <v>0</v>
      </c>
      <c r="L59" s="115"/>
    </row>
    <row r="60" spans="1:12" ht="12.75">
      <c r="A60" s="151" t="s">
        <v>309</v>
      </c>
      <c r="B60" s="163"/>
      <c r="C60" s="152"/>
      <c r="D60" s="153"/>
      <c r="E60" s="153"/>
      <c r="F60" s="153"/>
      <c r="G60" s="154"/>
      <c r="H60" s="155"/>
      <c r="I60" s="156"/>
      <c r="J60" s="155"/>
      <c r="K60" s="156"/>
      <c r="L60" s="155"/>
    </row>
  </sheetData>
  <mergeCells count="29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9:F9"/>
    <mergeCell ref="E16:F16"/>
    <mergeCell ref="D19:F19"/>
    <mergeCell ref="E20:F20"/>
    <mergeCell ref="E21:F21"/>
    <mergeCell ref="E26:F26"/>
    <mergeCell ref="E27:F27"/>
    <mergeCell ref="E33:F33"/>
    <mergeCell ref="E37:F37"/>
    <mergeCell ref="E41:F41"/>
    <mergeCell ref="E50:F50"/>
    <mergeCell ref="E57:F57"/>
  </mergeCells>
  <printOptions/>
  <pageMargins left="0.7875" right="0.7875" top="0.7875" bottom="0.9541666666666666" header="0.5118055555555556" footer="0.7875"/>
  <pageSetup fitToHeight="2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N12" sqref="N12"/>
    </sheetView>
  </sheetViews>
  <sheetFormatPr defaultColWidth="12.57421875" defaultRowHeight="12.75"/>
  <cols>
    <col min="1" max="1" width="4.421875" style="94" customWidth="1"/>
    <col min="2" max="2" width="6.140625" style="0" customWidth="1"/>
    <col min="3" max="3" width="3.57421875" style="0" customWidth="1"/>
    <col min="4" max="4" width="6.421875" style="0" customWidth="1"/>
    <col min="5" max="5" width="7.28125" style="0" customWidth="1"/>
    <col min="6" max="6" width="39.28125" style="0" customWidth="1"/>
    <col min="7" max="16384" width="11.57421875" style="0" customWidth="1"/>
  </cols>
  <sheetData>
    <row r="1" spans="1:12" ht="19.5">
      <c r="A1" s="147" t="s">
        <v>630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2:6" ht="12.75">
      <c r="B2" s="94"/>
      <c r="C2" s="94"/>
      <c r="D2" s="94"/>
      <c r="E2" s="94"/>
      <c r="F2" s="94"/>
    </row>
    <row r="3" spans="1:12" ht="12.75" customHeight="1">
      <c r="A3" s="96"/>
      <c r="B3" s="96" t="s">
        <v>92</v>
      </c>
      <c r="C3" s="97" t="s">
        <v>93</v>
      </c>
      <c r="D3" s="97"/>
      <c r="E3" s="96" t="s">
        <v>94</v>
      </c>
      <c r="F3" s="96"/>
      <c r="G3" s="179" t="s">
        <v>66</v>
      </c>
      <c r="H3" s="179"/>
      <c r="I3" s="179"/>
      <c r="J3" s="179"/>
      <c r="K3" s="179"/>
      <c r="L3" s="179"/>
    </row>
    <row r="4" spans="1:12" ht="12.75">
      <c r="A4" s="96"/>
      <c r="B4" s="96"/>
      <c r="C4" s="96"/>
      <c r="D4" s="97"/>
      <c r="E4" s="96"/>
      <c r="F4" s="96"/>
      <c r="G4" s="180" t="s">
        <v>38</v>
      </c>
      <c r="H4" s="180"/>
      <c r="I4" s="180" t="s">
        <v>39</v>
      </c>
      <c r="J4" s="180"/>
      <c r="K4" s="180" t="s">
        <v>40</v>
      </c>
      <c r="L4" s="180"/>
    </row>
    <row r="5" spans="1:12" ht="12.75" customHeight="1">
      <c r="A5" s="96"/>
      <c r="B5" s="96"/>
      <c r="C5" s="96"/>
      <c r="D5" s="97"/>
      <c r="E5" s="96"/>
      <c r="F5" s="96"/>
      <c r="G5" s="181" t="s">
        <v>95</v>
      </c>
      <c r="H5" s="182" t="s">
        <v>96</v>
      </c>
      <c r="I5" s="181" t="s">
        <v>95</v>
      </c>
      <c r="J5" s="182" t="s">
        <v>96</v>
      </c>
      <c r="K5" s="181" t="s">
        <v>95</v>
      </c>
      <c r="L5" s="182" t="s">
        <v>96</v>
      </c>
    </row>
    <row r="6" spans="1:12" ht="12.75">
      <c r="A6" s="96"/>
      <c r="B6" s="96"/>
      <c r="C6" s="96"/>
      <c r="D6" s="97"/>
      <c r="E6" s="96"/>
      <c r="F6" s="96"/>
      <c r="G6" s="181"/>
      <c r="H6" s="181"/>
      <c r="I6" s="181"/>
      <c r="J6" s="181"/>
      <c r="K6" s="181"/>
      <c r="L6" s="181"/>
    </row>
    <row r="7" spans="1:12" ht="12.75">
      <c r="A7" s="102" t="s">
        <v>67</v>
      </c>
      <c r="B7" s="103"/>
      <c r="C7" s="104" t="s">
        <v>165</v>
      </c>
      <c r="D7" s="105" t="s">
        <v>166</v>
      </c>
      <c r="E7" s="105"/>
      <c r="F7" s="105"/>
      <c r="G7" s="183">
        <f>G8+G13+G16</f>
        <v>84.7</v>
      </c>
      <c r="H7" s="184">
        <f>H8+H13+H16</f>
        <v>0</v>
      </c>
      <c r="I7" s="183"/>
      <c r="J7" s="184"/>
      <c r="K7" s="183">
        <f>K8+K13+K16</f>
        <v>84.7</v>
      </c>
      <c r="L7" s="184">
        <f>L8+L13+L16</f>
        <v>0</v>
      </c>
    </row>
    <row r="8" spans="1:12" ht="12.75">
      <c r="A8" s="108" t="s">
        <v>69</v>
      </c>
      <c r="B8" s="103"/>
      <c r="C8" s="109"/>
      <c r="D8" s="110" t="s">
        <v>631</v>
      </c>
      <c r="E8" s="110" t="s">
        <v>632</v>
      </c>
      <c r="F8" s="110"/>
      <c r="G8" s="185">
        <f>SUM(G9:G12)</f>
        <v>27</v>
      </c>
      <c r="H8" s="186">
        <f>SUM(H9:H12)</f>
        <v>0</v>
      </c>
      <c r="I8" s="185"/>
      <c r="J8" s="186"/>
      <c r="K8" s="185">
        <f>SUM(K9:K12)</f>
        <v>27</v>
      </c>
      <c r="L8" s="186">
        <f>SUM(L9:L12)</f>
        <v>0</v>
      </c>
    </row>
    <row r="9" spans="1:12" ht="12.75">
      <c r="A9" s="108" t="s">
        <v>71</v>
      </c>
      <c r="B9" s="103">
        <v>41</v>
      </c>
      <c r="C9" s="109"/>
      <c r="D9" s="113"/>
      <c r="E9" s="113" t="s">
        <v>633</v>
      </c>
      <c r="F9" s="113" t="s">
        <v>634</v>
      </c>
      <c r="G9" s="187">
        <v>20</v>
      </c>
      <c r="H9" s="188"/>
      <c r="I9" s="189"/>
      <c r="J9" s="188"/>
      <c r="K9" s="187">
        <v>20</v>
      </c>
      <c r="L9" s="188"/>
    </row>
    <row r="10" spans="1:12" ht="12.75">
      <c r="A10" s="108" t="s">
        <v>73</v>
      </c>
      <c r="B10" s="103">
        <v>41</v>
      </c>
      <c r="C10" s="109"/>
      <c r="D10" s="113"/>
      <c r="E10" s="113" t="s">
        <v>635</v>
      </c>
      <c r="F10" t="s">
        <v>636</v>
      </c>
      <c r="G10" s="187">
        <v>6</v>
      </c>
      <c r="H10" s="188"/>
      <c r="I10" s="189"/>
      <c r="J10" s="188"/>
      <c r="K10" s="187">
        <v>6</v>
      </c>
      <c r="L10" s="188"/>
    </row>
    <row r="11" spans="1:12" ht="12.75">
      <c r="A11" s="108" t="s">
        <v>75</v>
      </c>
      <c r="B11" s="103"/>
      <c r="C11" s="109"/>
      <c r="D11" s="113"/>
      <c r="E11" s="113" t="s">
        <v>635</v>
      </c>
      <c r="F11" t="s">
        <v>637</v>
      </c>
      <c r="G11" s="187">
        <v>0</v>
      </c>
      <c r="H11" s="188"/>
      <c r="I11" s="189"/>
      <c r="J11" s="188"/>
      <c r="K11" s="187">
        <v>0</v>
      </c>
      <c r="L11" s="188"/>
    </row>
    <row r="12" spans="1:12" ht="12.75">
      <c r="A12" s="108" t="s">
        <v>77</v>
      </c>
      <c r="B12" s="103">
        <v>41</v>
      </c>
      <c r="C12" s="109"/>
      <c r="D12" s="113"/>
      <c r="E12" s="113" t="s">
        <v>638</v>
      </c>
      <c r="F12" s="113" t="s">
        <v>639</v>
      </c>
      <c r="G12" s="187">
        <v>1</v>
      </c>
      <c r="H12" s="188"/>
      <c r="I12" s="189"/>
      <c r="J12" s="188"/>
      <c r="K12" s="187">
        <v>1</v>
      </c>
      <c r="L12" s="188"/>
    </row>
    <row r="13" spans="1:12" ht="12.75">
      <c r="A13" s="108" t="s">
        <v>79</v>
      </c>
      <c r="B13" s="103"/>
      <c r="C13" s="109"/>
      <c r="D13" s="110" t="s">
        <v>640</v>
      </c>
      <c r="E13" s="110" t="s">
        <v>641</v>
      </c>
      <c r="F13" s="110"/>
      <c r="G13" s="185">
        <f>SUM(G14:G15)</f>
        <v>7</v>
      </c>
      <c r="H13" s="186">
        <f>SUM(H14:H15)</f>
        <v>0</v>
      </c>
      <c r="I13" s="185"/>
      <c r="J13" s="186"/>
      <c r="K13" s="185">
        <f>SUM(K14:K15)</f>
        <v>7</v>
      </c>
      <c r="L13" s="186">
        <f>SUM(L14:L15)</f>
        <v>0</v>
      </c>
    </row>
    <row r="14" spans="1:12" ht="12.75">
      <c r="A14" s="108" t="s">
        <v>81</v>
      </c>
      <c r="B14" s="103">
        <v>41</v>
      </c>
      <c r="C14" s="109"/>
      <c r="D14" s="113"/>
      <c r="E14" s="113" t="s">
        <v>182</v>
      </c>
      <c r="F14" s="113" t="s">
        <v>642</v>
      </c>
      <c r="G14" s="187">
        <v>5</v>
      </c>
      <c r="H14" s="188"/>
      <c r="I14" s="189"/>
      <c r="J14" s="188"/>
      <c r="K14" s="187">
        <v>5</v>
      </c>
      <c r="L14" s="188"/>
    </row>
    <row r="15" spans="1:11" ht="12.75">
      <c r="A15" s="108" t="s">
        <v>83</v>
      </c>
      <c r="B15" s="103">
        <v>41</v>
      </c>
      <c r="C15" s="109"/>
      <c r="D15" s="113"/>
      <c r="E15" s="113" t="s">
        <v>177</v>
      </c>
      <c r="F15" s="113" t="s">
        <v>643</v>
      </c>
      <c r="G15" s="187">
        <v>2</v>
      </c>
      <c r="H15" s="188"/>
      <c r="I15" s="189"/>
      <c r="J15" s="188"/>
      <c r="K15" s="187">
        <v>2</v>
      </c>
    </row>
    <row r="16" spans="1:12" ht="12.75">
      <c r="A16" s="108" t="s">
        <v>85</v>
      </c>
      <c r="B16" s="103"/>
      <c r="C16" s="109"/>
      <c r="D16" s="110" t="s">
        <v>599</v>
      </c>
      <c r="E16" s="110" t="s">
        <v>600</v>
      </c>
      <c r="F16" s="110"/>
      <c r="G16" s="185">
        <f>G17+G25</f>
        <v>50.7</v>
      </c>
      <c r="H16" s="186">
        <f>H17+H25</f>
        <v>0</v>
      </c>
      <c r="I16" s="190"/>
      <c r="J16" s="186"/>
      <c r="K16" s="185">
        <f>K17+K25</f>
        <v>50.7</v>
      </c>
      <c r="L16" s="186">
        <f>L17+L25</f>
        <v>0</v>
      </c>
    </row>
    <row r="17" spans="1:12" ht="12.75">
      <c r="A17" s="108" t="s">
        <v>115</v>
      </c>
      <c r="B17" s="103"/>
      <c r="C17" s="109"/>
      <c r="D17" s="113"/>
      <c r="E17" s="125" t="s">
        <v>644</v>
      </c>
      <c r="F17" s="125"/>
      <c r="G17" s="191">
        <f>SUM(G18:G24)</f>
        <v>15.700000000000001</v>
      </c>
      <c r="H17" s="192">
        <f>SUM(H18:H24)</f>
        <v>0</v>
      </c>
      <c r="I17" s="191"/>
      <c r="J17" s="192"/>
      <c r="K17" s="191">
        <f>SUM(K18:K24)</f>
        <v>15.700000000000001</v>
      </c>
      <c r="L17" s="192">
        <f>SUM(L18:L24)</f>
        <v>0</v>
      </c>
    </row>
    <row r="18" spans="1:12" ht="12.75">
      <c r="A18" s="108" t="s">
        <v>118</v>
      </c>
      <c r="B18" s="103">
        <v>41</v>
      </c>
      <c r="C18" s="109"/>
      <c r="D18" s="113"/>
      <c r="E18" s="113" t="s">
        <v>645</v>
      </c>
      <c r="F18" s="113" t="s">
        <v>646</v>
      </c>
      <c r="G18" s="187">
        <v>12.3</v>
      </c>
      <c r="H18" s="188"/>
      <c r="I18" s="189"/>
      <c r="J18" s="188"/>
      <c r="K18" s="187">
        <v>12.3</v>
      </c>
      <c r="L18" s="188"/>
    </row>
    <row r="19" spans="1:12" ht="12.75">
      <c r="A19" s="108" t="s">
        <v>121</v>
      </c>
      <c r="B19" s="103">
        <v>41</v>
      </c>
      <c r="C19" s="109"/>
      <c r="D19" s="113"/>
      <c r="E19" s="113" t="s">
        <v>645</v>
      </c>
      <c r="F19" s="113" t="s">
        <v>647</v>
      </c>
      <c r="G19" s="187">
        <v>0.6000000000000001</v>
      </c>
      <c r="H19" s="188"/>
      <c r="I19" s="189"/>
      <c r="J19" s="188"/>
      <c r="K19" s="187">
        <v>0.6000000000000001</v>
      </c>
      <c r="L19" s="188"/>
    </row>
    <row r="20" spans="1:12" ht="12.75">
      <c r="A20" s="108" t="s">
        <v>124</v>
      </c>
      <c r="B20" s="103">
        <v>41</v>
      </c>
      <c r="C20" s="109"/>
      <c r="D20" s="113"/>
      <c r="E20" s="113" t="s">
        <v>645</v>
      </c>
      <c r="F20" s="113" t="s">
        <v>648</v>
      </c>
      <c r="G20" s="187">
        <v>0.8</v>
      </c>
      <c r="H20" s="188"/>
      <c r="I20" s="189"/>
      <c r="J20" s="188"/>
      <c r="K20" s="187">
        <v>0.8</v>
      </c>
      <c r="L20" s="188"/>
    </row>
    <row r="21" spans="1:12" ht="12.75">
      <c r="A21" s="108" t="s">
        <v>127</v>
      </c>
      <c r="B21" s="103">
        <v>41</v>
      </c>
      <c r="C21" s="109"/>
      <c r="D21" s="113"/>
      <c r="E21" s="113" t="s">
        <v>645</v>
      </c>
      <c r="F21" s="113" t="s">
        <v>649</v>
      </c>
      <c r="G21" s="187">
        <v>0.5</v>
      </c>
      <c r="H21" s="188"/>
      <c r="I21" s="189"/>
      <c r="J21" s="188"/>
      <c r="K21" s="187">
        <v>0.5</v>
      </c>
      <c r="L21" s="188"/>
    </row>
    <row r="22" spans="1:12" ht="12.75">
      <c r="A22" s="108" t="s">
        <v>130</v>
      </c>
      <c r="B22" s="103">
        <v>41</v>
      </c>
      <c r="C22" s="109"/>
      <c r="D22" s="113"/>
      <c r="E22" s="113" t="s">
        <v>645</v>
      </c>
      <c r="F22" s="113" t="s">
        <v>650</v>
      </c>
      <c r="G22" s="187">
        <v>0.8</v>
      </c>
      <c r="H22" s="188"/>
      <c r="I22" s="189"/>
      <c r="J22" s="188"/>
      <c r="K22" s="187">
        <v>0.8</v>
      </c>
      <c r="L22" s="188"/>
    </row>
    <row r="23" spans="1:12" ht="12.75">
      <c r="A23" s="108" t="s">
        <v>133</v>
      </c>
      <c r="B23" s="103">
        <v>41</v>
      </c>
      <c r="C23" s="109"/>
      <c r="D23" s="113"/>
      <c r="E23" s="113" t="s">
        <v>645</v>
      </c>
      <c r="F23" s="113" t="s">
        <v>651</v>
      </c>
      <c r="G23" s="187">
        <v>0.1</v>
      </c>
      <c r="H23" s="188"/>
      <c r="I23" s="189"/>
      <c r="J23" s="188"/>
      <c r="K23" s="187">
        <v>0.1</v>
      </c>
      <c r="L23" s="188"/>
    </row>
    <row r="24" spans="1:12" ht="12.75">
      <c r="A24" s="108" t="s">
        <v>136</v>
      </c>
      <c r="B24" s="103">
        <v>41</v>
      </c>
      <c r="C24" s="109"/>
      <c r="D24" s="113"/>
      <c r="E24" s="113" t="s">
        <v>645</v>
      </c>
      <c r="F24" s="113" t="s">
        <v>652</v>
      </c>
      <c r="G24" s="187">
        <v>0.6000000000000001</v>
      </c>
      <c r="H24" s="188"/>
      <c r="I24" s="189"/>
      <c r="J24" s="188"/>
      <c r="K24" s="187">
        <v>0.6000000000000001</v>
      </c>
      <c r="L24" s="188"/>
    </row>
    <row r="25" spans="1:12" ht="12.75">
      <c r="A25" s="108" t="s">
        <v>139</v>
      </c>
      <c r="B25" s="103"/>
      <c r="C25" s="109"/>
      <c r="D25" s="113"/>
      <c r="E25" s="125" t="s">
        <v>653</v>
      </c>
      <c r="F25" s="125"/>
      <c r="G25" s="191">
        <f>SUM(G26:G27)</f>
        <v>35</v>
      </c>
      <c r="H25" s="192">
        <f>SUM(H26:H27)</f>
        <v>0</v>
      </c>
      <c r="I25" s="191"/>
      <c r="J25" s="192"/>
      <c r="K25" s="191">
        <f>SUM(K26:K27)</f>
        <v>35</v>
      </c>
      <c r="L25" s="192">
        <f>SUM(L26:L27)</f>
        <v>0</v>
      </c>
    </row>
    <row r="26" spans="1:12" ht="12.75">
      <c r="A26" s="108" t="s">
        <v>142</v>
      </c>
      <c r="B26" s="103">
        <v>41</v>
      </c>
      <c r="C26" s="109"/>
      <c r="D26" s="113"/>
      <c r="E26" s="113" t="s">
        <v>654</v>
      </c>
      <c r="F26" s="113" t="s">
        <v>655</v>
      </c>
      <c r="G26" s="187">
        <v>34</v>
      </c>
      <c r="H26" s="188"/>
      <c r="I26" s="189"/>
      <c r="J26" s="188"/>
      <c r="K26" s="187">
        <v>34</v>
      </c>
      <c r="L26" s="188"/>
    </row>
    <row r="27" spans="1:12" ht="12.75">
      <c r="A27" s="151" t="s">
        <v>145</v>
      </c>
      <c r="B27" s="163">
        <v>41</v>
      </c>
      <c r="C27" s="152"/>
      <c r="D27" s="153"/>
      <c r="E27" s="153" t="s">
        <v>656</v>
      </c>
      <c r="F27" s="153" t="s">
        <v>657</v>
      </c>
      <c r="G27" s="193">
        <v>1</v>
      </c>
      <c r="H27" s="194"/>
      <c r="I27" s="195"/>
      <c r="J27" s="194"/>
      <c r="K27" s="193">
        <v>1</v>
      </c>
      <c r="L27" s="194"/>
    </row>
  </sheetData>
  <mergeCells count="21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13:F13"/>
    <mergeCell ref="E16:F16"/>
    <mergeCell ref="E17:F17"/>
    <mergeCell ref="E25:F25"/>
  </mergeCells>
  <printOptions/>
  <pageMargins left="0.7875" right="0.7875" top="0.7875" bottom="0.9541666666666666" header="0.5118055555555556" footer="0.7875"/>
  <pageSetup fitToHeight="1" fitToWidth="1" horizontalDpi="300" verticalDpi="300" orientation="landscape" paperSize="9"/>
  <headerFooter alignWithMargins="0">
    <oddFooter>&amp;R&amp;"Times New Roman,Normálne"&amp;12&amp;P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workbookViewId="0" topLeftCell="A4">
      <selection activeCell="L14" sqref="L14"/>
    </sheetView>
  </sheetViews>
  <sheetFormatPr defaultColWidth="12.57421875" defaultRowHeight="12.75"/>
  <cols>
    <col min="1" max="1" width="3.7109375" style="94" customWidth="1"/>
    <col min="2" max="2" width="6.140625" style="0" customWidth="1"/>
    <col min="3" max="3" width="3.57421875" style="0" customWidth="1"/>
    <col min="4" max="4" width="8.8515625" style="0" customWidth="1"/>
    <col min="5" max="5" width="7.57421875" style="0" customWidth="1"/>
    <col min="6" max="6" width="34.00390625" style="0" customWidth="1"/>
    <col min="7" max="12" width="11.57421875" style="95" customWidth="1"/>
    <col min="13" max="16384" width="11.57421875" style="0" customWidth="1"/>
  </cols>
  <sheetData>
    <row r="2" spans="1:12" ht="19.5">
      <c r="A2" s="157" t="s">
        <v>658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6" ht="12.75">
      <c r="B3" s="94"/>
      <c r="C3" s="94"/>
      <c r="D3" s="94"/>
      <c r="E3" s="94"/>
      <c r="F3" s="94"/>
    </row>
    <row r="4" spans="1:12" ht="12.75" customHeight="1">
      <c r="A4" s="96"/>
      <c r="B4" s="96" t="s">
        <v>92</v>
      </c>
      <c r="C4" s="97" t="s">
        <v>93</v>
      </c>
      <c r="D4" s="97"/>
      <c r="E4" s="96" t="s">
        <v>94</v>
      </c>
      <c r="F4" s="96"/>
      <c r="G4" s="98" t="s">
        <v>66</v>
      </c>
      <c r="H4" s="98"/>
      <c r="I4" s="98"/>
      <c r="J4" s="98"/>
      <c r="K4" s="98"/>
      <c r="L4" s="98"/>
    </row>
    <row r="5" spans="1:12" ht="12.75">
      <c r="A5" s="96"/>
      <c r="B5" s="96"/>
      <c r="C5" s="96"/>
      <c r="D5" s="97"/>
      <c r="E5" s="96"/>
      <c r="F5" s="96"/>
      <c r="G5" s="99" t="s">
        <v>38</v>
      </c>
      <c r="H5" s="99"/>
      <c r="I5" s="99" t="s">
        <v>39</v>
      </c>
      <c r="J5" s="99"/>
      <c r="K5" s="99" t="s">
        <v>40</v>
      </c>
      <c r="L5" s="99"/>
    </row>
    <row r="6" spans="1:12" ht="12.75" customHeight="1">
      <c r="A6" s="96"/>
      <c r="B6" s="96"/>
      <c r="C6" s="96"/>
      <c r="D6" s="97"/>
      <c r="E6" s="96"/>
      <c r="F6" s="96"/>
      <c r="G6" s="100" t="s">
        <v>95</v>
      </c>
      <c r="H6" s="101" t="s">
        <v>96</v>
      </c>
      <c r="I6" s="100" t="s">
        <v>95</v>
      </c>
      <c r="J6" s="101" t="s">
        <v>96</v>
      </c>
      <c r="K6" s="100" t="s">
        <v>95</v>
      </c>
      <c r="L6" s="101" t="s">
        <v>96</v>
      </c>
    </row>
    <row r="7" spans="1:12" ht="12.75">
      <c r="A7" s="96"/>
      <c r="B7" s="96"/>
      <c r="C7" s="96"/>
      <c r="D7" s="97"/>
      <c r="E7" s="96"/>
      <c r="F7" s="96"/>
      <c r="G7" s="100"/>
      <c r="H7" s="100"/>
      <c r="I7" s="100"/>
      <c r="J7" s="100"/>
      <c r="K7" s="100"/>
      <c r="L7" s="100"/>
    </row>
    <row r="8" spans="1:12" s="200" customFormat="1" ht="12.75">
      <c r="A8" s="196" t="s">
        <v>67</v>
      </c>
      <c r="B8" s="197"/>
      <c r="C8" s="128" t="s">
        <v>165</v>
      </c>
      <c r="D8" s="129" t="s">
        <v>166</v>
      </c>
      <c r="E8" s="129"/>
      <c r="F8" s="129"/>
      <c r="G8" s="198">
        <f>G9</f>
        <v>2</v>
      </c>
      <c r="H8" s="199">
        <f>H9</f>
        <v>0</v>
      </c>
      <c r="I8" s="130"/>
      <c r="J8" s="199"/>
      <c r="K8" s="198">
        <f>K9</f>
        <v>2</v>
      </c>
      <c r="L8" s="199">
        <f>L9</f>
        <v>0</v>
      </c>
    </row>
    <row r="9" spans="1:12" ht="12.75">
      <c r="A9" s="108" t="s">
        <v>69</v>
      </c>
      <c r="B9" s="119"/>
      <c r="C9" s="201"/>
      <c r="D9" s="110" t="s">
        <v>659</v>
      </c>
      <c r="E9" s="110" t="s">
        <v>169</v>
      </c>
      <c r="F9" s="110"/>
      <c r="G9" s="202">
        <f>G10+G12</f>
        <v>2</v>
      </c>
      <c r="H9" s="203">
        <f>H10+H12</f>
        <v>0</v>
      </c>
      <c r="I9" s="111"/>
      <c r="J9" s="203"/>
      <c r="K9" s="202">
        <f>K10+K12</f>
        <v>2</v>
      </c>
      <c r="L9" s="203">
        <f>L10+L12</f>
        <v>0</v>
      </c>
    </row>
    <row r="10" spans="1:12" ht="12.75">
      <c r="A10" s="108" t="s">
        <v>71</v>
      </c>
      <c r="B10" s="119"/>
      <c r="C10" s="204"/>
      <c r="D10" s="132"/>
      <c r="E10" s="125" t="s">
        <v>660</v>
      </c>
      <c r="F10" s="125"/>
      <c r="G10" s="205">
        <f>G11</f>
        <v>2</v>
      </c>
      <c r="H10" s="206">
        <f>H11</f>
        <v>0</v>
      </c>
      <c r="I10" s="126"/>
      <c r="J10" s="206"/>
      <c r="K10" s="205">
        <f>K11</f>
        <v>2</v>
      </c>
      <c r="L10" s="206">
        <f>L11</f>
        <v>0</v>
      </c>
    </row>
    <row r="11" spans="1:12" ht="12.75">
      <c r="A11" s="108" t="s">
        <v>73</v>
      </c>
      <c r="B11" s="119">
        <v>41</v>
      </c>
      <c r="C11" s="204"/>
      <c r="D11" s="132"/>
      <c r="E11" s="132" t="s">
        <v>595</v>
      </c>
      <c r="F11" s="132" t="s">
        <v>661</v>
      </c>
      <c r="G11" s="122">
        <v>2</v>
      </c>
      <c r="H11" s="123"/>
      <c r="I11" s="122"/>
      <c r="J11" s="123"/>
      <c r="K11" s="122">
        <v>2</v>
      </c>
      <c r="L11" s="123"/>
    </row>
    <row r="12" spans="1:12" ht="12.75">
      <c r="A12" s="108" t="s">
        <v>75</v>
      </c>
      <c r="B12" s="103"/>
      <c r="C12" s="207"/>
      <c r="D12" s="208"/>
      <c r="E12" s="209" t="s">
        <v>662</v>
      </c>
      <c r="F12" s="209"/>
      <c r="G12" s="210">
        <f>SUM(G13:G16)</f>
        <v>0</v>
      </c>
      <c r="H12" s="211">
        <f>SUM(H13:H16)</f>
        <v>0</v>
      </c>
      <c r="I12" s="210"/>
      <c r="J12" s="211"/>
      <c r="K12" s="210">
        <f>SUM(K13:K16)</f>
        <v>0</v>
      </c>
      <c r="L12" s="211">
        <f>SUM(L13:L16)</f>
        <v>0</v>
      </c>
    </row>
    <row r="13" spans="1:12" ht="12.75">
      <c r="A13" s="108" t="s">
        <v>77</v>
      </c>
      <c r="B13" s="103"/>
      <c r="C13" s="212"/>
      <c r="D13" s="113"/>
      <c r="E13" s="113" t="s">
        <v>177</v>
      </c>
      <c r="F13" s="113" t="s">
        <v>663</v>
      </c>
      <c r="G13" s="114">
        <v>0</v>
      </c>
      <c r="H13" s="115"/>
      <c r="I13" s="116"/>
      <c r="J13" s="115"/>
      <c r="K13" s="114">
        <v>0</v>
      </c>
      <c r="L13" s="115"/>
    </row>
    <row r="14" spans="1:12" ht="12.75">
      <c r="A14" s="108" t="s">
        <v>79</v>
      </c>
      <c r="B14" s="103"/>
      <c r="C14" s="212"/>
      <c r="D14" s="113"/>
      <c r="E14" s="113" t="s">
        <v>182</v>
      </c>
      <c r="F14" s="113" t="s">
        <v>664</v>
      </c>
      <c r="G14" s="114">
        <v>0</v>
      </c>
      <c r="H14" s="115"/>
      <c r="I14" s="116"/>
      <c r="J14" s="115"/>
      <c r="K14" s="114">
        <v>0</v>
      </c>
      <c r="L14"/>
    </row>
    <row r="15" spans="1:12" ht="12.75">
      <c r="A15" s="108" t="s">
        <v>81</v>
      </c>
      <c r="B15" s="103"/>
      <c r="C15" s="212"/>
      <c r="D15" s="113"/>
      <c r="E15" s="113" t="s">
        <v>146</v>
      </c>
      <c r="F15" s="113" t="s">
        <v>665</v>
      </c>
      <c r="G15" s="114">
        <v>0</v>
      </c>
      <c r="H15" s="115"/>
      <c r="I15" s="116"/>
      <c r="J15" s="115"/>
      <c r="K15" s="114">
        <v>0</v>
      </c>
      <c r="L15" s="115"/>
    </row>
    <row r="16" spans="1:12" ht="12.75">
      <c r="A16" s="108" t="s">
        <v>83</v>
      </c>
      <c r="B16" s="103"/>
      <c r="C16" s="212"/>
      <c r="D16" s="113"/>
      <c r="E16" s="113" t="s">
        <v>666</v>
      </c>
      <c r="F16" s="113" t="s">
        <v>667</v>
      </c>
      <c r="G16" s="114"/>
      <c r="H16" s="115">
        <v>0</v>
      </c>
      <c r="I16" s="116"/>
      <c r="J16" s="115"/>
      <c r="K16" s="114"/>
      <c r="L16" s="115">
        <v>0</v>
      </c>
    </row>
    <row r="17" spans="1:12" s="200" customFormat="1" ht="12.75">
      <c r="A17" s="213" t="s">
        <v>85</v>
      </c>
      <c r="B17" s="214"/>
      <c r="C17" s="128" t="s">
        <v>97</v>
      </c>
      <c r="D17" s="129" t="s">
        <v>98</v>
      </c>
      <c r="E17" s="129"/>
      <c r="F17" s="129"/>
      <c r="G17" s="130">
        <f>G18</f>
        <v>0</v>
      </c>
      <c r="H17" s="131">
        <f>H18</f>
        <v>0</v>
      </c>
      <c r="I17" s="130"/>
      <c r="J17" s="131"/>
      <c r="K17" s="130">
        <f>K18</f>
        <v>0</v>
      </c>
      <c r="L17" s="131">
        <f>L18</f>
        <v>0</v>
      </c>
    </row>
    <row r="18" spans="1:12" ht="12.75">
      <c r="A18" s="108" t="s">
        <v>115</v>
      </c>
      <c r="B18" s="103"/>
      <c r="C18" s="212"/>
      <c r="D18" s="110" t="s">
        <v>668</v>
      </c>
      <c r="E18" s="110" t="s">
        <v>669</v>
      </c>
      <c r="F18" s="110"/>
      <c r="G18" s="111">
        <f>G19</f>
        <v>0</v>
      </c>
      <c r="H18" s="112">
        <f>H19</f>
        <v>0</v>
      </c>
      <c r="I18" s="111"/>
      <c r="J18" s="112"/>
      <c r="K18" s="111">
        <f>K19</f>
        <v>0</v>
      </c>
      <c r="L18" s="112">
        <f>L19</f>
        <v>0</v>
      </c>
    </row>
    <row r="19" spans="1:12" ht="12.75">
      <c r="A19" s="108" t="s">
        <v>118</v>
      </c>
      <c r="B19" s="103"/>
      <c r="C19" s="212"/>
      <c r="D19" s="113"/>
      <c r="E19" s="113"/>
      <c r="F19" s="113" t="s">
        <v>670</v>
      </c>
      <c r="G19" s="114"/>
      <c r="H19" s="115">
        <v>0</v>
      </c>
      <c r="I19" s="116"/>
      <c r="J19" s="115"/>
      <c r="K19" s="114"/>
      <c r="L19" s="115">
        <v>0</v>
      </c>
    </row>
    <row r="20" spans="1:12" s="200" customFormat="1" ht="12.75">
      <c r="A20" s="213" t="s">
        <v>121</v>
      </c>
      <c r="B20" s="214"/>
      <c r="C20" s="128" t="s">
        <v>671</v>
      </c>
      <c r="D20" s="129" t="s">
        <v>672</v>
      </c>
      <c r="E20" s="129"/>
      <c r="F20" s="129"/>
      <c r="G20" s="130">
        <f>G21</f>
        <v>0</v>
      </c>
      <c r="H20" s="131">
        <f>H21</f>
        <v>0</v>
      </c>
      <c r="I20" s="130"/>
      <c r="J20" s="131"/>
      <c r="K20" s="130">
        <f>K21</f>
        <v>0</v>
      </c>
      <c r="L20" s="131">
        <f>L21</f>
        <v>0</v>
      </c>
    </row>
    <row r="21" spans="1:12" ht="12.75">
      <c r="A21" s="108" t="s">
        <v>124</v>
      </c>
      <c r="B21" s="103"/>
      <c r="C21" s="212"/>
      <c r="D21" s="110" t="s">
        <v>673</v>
      </c>
      <c r="E21" s="110" t="s">
        <v>674</v>
      </c>
      <c r="F21" s="110"/>
      <c r="G21" s="111">
        <f>G22</f>
        <v>0</v>
      </c>
      <c r="H21" s="112">
        <f>H22</f>
        <v>0</v>
      </c>
      <c r="I21" s="111"/>
      <c r="J21" s="112"/>
      <c r="K21" s="111">
        <f>K22</f>
        <v>0</v>
      </c>
      <c r="L21" s="112">
        <f>L22</f>
        <v>0</v>
      </c>
    </row>
    <row r="22" spans="1:12" ht="12.75">
      <c r="A22" s="108" t="s">
        <v>127</v>
      </c>
      <c r="B22" s="103"/>
      <c r="C22" s="212"/>
      <c r="D22" s="113"/>
      <c r="E22" s="113"/>
      <c r="F22" s="113" t="s">
        <v>675</v>
      </c>
      <c r="G22" s="114"/>
      <c r="H22" s="115">
        <v>0</v>
      </c>
      <c r="I22" s="116"/>
      <c r="J22" s="115"/>
      <c r="K22" s="114"/>
      <c r="L22" s="115">
        <v>0</v>
      </c>
    </row>
    <row r="23" spans="1:12" s="200" customFormat="1" ht="12.75">
      <c r="A23" s="213" t="s">
        <v>130</v>
      </c>
      <c r="B23" s="214"/>
      <c r="C23" s="128" t="s">
        <v>140</v>
      </c>
      <c r="D23" s="129" t="s">
        <v>141</v>
      </c>
      <c r="E23" s="129"/>
      <c r="F23" s="129"/>
      <c r="G23" s="130">
        <f>G24+G26+G31</f>
        <v>0</v>
      </c>
      <c r="H23" s="131">
        <f>H24+H26+H31</f>
        <v>0</v>
      </c>
      <c r="I23" s="130"/>
      <c r="J23" s="131"/>
      <c r="K23" s="130">
        <f>K24+K26+K31</f>
        <v>0</v>
      </c>
      <c r="L23" s="131">
        <f>L24+L26+L31</f>
        <v>0</v>
      </c>
    </row>
    <row r="24" spans="1:12" ht="12.75">
      <c r="A24" s="108" t="s">
        <v>133</v>
      </c>
      <c r="B24" s="103"/>
      <c r="C24" s="212"/>
      <c r="D24" s="110" t="s">
        <v>676</v>
      </c>
      <c r="E24" s="110" t="s">
        <v>677</v>
      </c>
      <c r="F24" s="110"/>
      <c r="G24" s="111">
        <f>G25</f>
        <v>0</v>
      </c>
      <c r="H24" s="112">
        <f>H25</f>
        <v>0</v>
      </c>
      <c r="I24" s="111"/>
      <c r="J24" s="112"/>
      <c r="K24" s="111">
        <f>K25</f>
        <v>0</v>
      </c>
      <c r="L24" s="112">
        <f>L25</f>
        <v>0</v>
      </c>
    </row>
    <row r="25" spans="1:12" ht="12.75">
      <c r="A25" s="108" t="s">
        <v>136</v>
      </c>
      <c r="B25" s="103"/>
      <c r="C25" s="212"/>
      <c r="D25" s="113"/>
      <c r="E25" s="113"/>
      <c r="F25" s="113" t="s">
        <v>678</v>
      </c>
      <c r="G25" s="114"/>
      <c r="H25" s="115">
        <v>0</v>
      </c>
      <c r="I25" s="116"/>
      <c r="J25" s="115"/>
      <c r="K25" s="114"/>
      <c r="L25" s="115">
        <v>0</v>
      </c>
    </row>
    <row r="26" spans="1:12" ht="12.75">
      <c r="A26" s="108" t="s">
        <v>139</v>
      </c>
      <c r="B26" s="103"/>
      <c r="C26" s="212"/>
      <c r="D26" s="110" t="s">
        <v>679</v>
      </c>
      <c r="E26" s="110" t="s">
        <v>680</v>
      </c>
      <c r="F26" s="110"/>
      <c r="G26" s="111">
        <f>SUM(G27:G30)</f>
        <v>0</v>
      </c>
      <c r="H26" s="112">
        <f>SUM(H27:H30)</f>
        <v>0</v>
      </c>
      <c r="I26" s="111"/>
      <c r="J26" s="112"/>
      <c r="K26" s="111">
        <f>SUM(K27:K30)</f>
        <v>0</v>
      </c>
      <c r="L26" s="112">
        <f>SUM(L27:L30)</f>
        <v>0</v>
      </c>
    </row>
    <row r="27" spans="1:12" ht="12.75">
      <c r="A27" s="108" t="s">
        <v>142</v>
      </c>
      <c r="B27" s="103"/>
      <c r="C27" s="212"/>
      <c r="D27" s="113"/>
      <c r="E27" s="113"/>
      <c r="F27" s="113" t="s">
        <v>681</v>
      </c>
      <c r="G27" s="114"/>
      <c r="H27" s="115">
        <v>0</v>
      </c>
      <c r="I27" s="116"/>
      <c r="J27" s="115"/>
      <c r="K27" s="114"/>
      <c r="L27" s="115">
        <v>0</v>
      </c>
    </row>
    <row r="28" spans="1:12" ht="12.75">
      <c r="A28" s="108" t="s">
        <v>145</v>
      </c>
      <c r="B28" s="103"/>
      <c r="C28" s="212"/>
      <c r="D28" s="113"/>
      <c r="E28" s="113"/>
      <c r="F28" s="113" t="s">
        <v>682</v>
      </c>
      <c r="G28" s="114"/>
      <c r="H28" s="115">
        <v>0</v>
      </c>
      <c r="I28" s="116"/>
      <c r="J28" s="115"/>
      <c r="K28" s="114"/>
      <c r="L28" s="115">
        <v>0</v>
      </c>
    </row>
    <row r="29" spans="1:12" ht="12.75">
      <c r="A29" s="108" t="s">
        <v>148</v>
      </c>
      <c r="B29" s="103"/>
      <c r="C29" s="212"/>
      <c r="D29" s="113"/>
      <c r="E29" s="113"/>
      <c r="F29" s="113" t="s">
        <v>683</v>
      </c>
      <c r="G29" s="114"/>
      <c r="H29" s="115">
        <v>0</v>
      </c>
      <c r="I29" s="116"/>
      <c r="J29" s="115"/>
      <c r="K29" s="114"/>
      <c r="L29" s="115">
        <v>0</v>
      </c>
    </row>
    <row r="30" spans="1:12" ht="12.75">
      <c r="A30" s="108" t="s">
        <v>150</v>
      </c>
      <c r="B30" s="103"/>
      <c r="C30" s="212"/>
      <c r="D30" s="113"/>
      <c r="E30" s="113"/>
      <c r="F30" s="113" t="s">
        <v>684</v>
      </c>
      <c r="G30" s="114"/>
      <c r="H30" s="115">
        <v>0</v>
      </c>
      <c r="I30" s="116"/>
      <c r="J30" s="115"/>
      <c r="K30" s="114"/>
      <c r="L30" s="115">
        <v>0</v>
      </c>
    </row>
    <row r="31" spans="1:12" ht="12.75">
      <c r="A31" s="108" t="s">
        <v>153</v>
      </c>
      <c r="B31" s="103"/>
      <c r="C31" s="212"/>
      <c r="D31" s="110" t="s">
        <v>685</v>
      </c>
      <c r="E31" s="118" t="s">
        <v>686</v>
      </c>
      <c r="F31" s="118"/>
      <c r="G31" s="111">
        <f>G32</f>
        <v>0</v>
      </c>
      <c r="H31" s="112">
        <f>H32</f>
        <v>0</v>
      </c>
      <c r="I31" s="203"/>
      <c r="J31" s="112"/>
      <c r="K31" s="111">
        <f>K32</f>
        <v>0</v>
      </c>
      <c r="L31" s="112">
        <f>L32</f>
        <v>0</v>
      </c>
    </row>
    <row r="32" spans="1:12" ht="12.75">
      <c r="A32" s="108" t="s">
        <v>167</v>
      </c>
      <c r="B32" s="103"/>
      <c r="C32" s="212"/>
      <c r="D32" s="215"/>
      <c r="E32" s="125" t="s">
        <v>687</v>
      </c>
      <c r="F32" s="125"/>
      <c r="G32" s="126">
        <f>SUM(G33:G37)</f>
        <v>0</v>
      </c>
      <c r="H32" s="127">
        <v>0</v>
      </c>
      <c r="I32" s="126"/>
      <c r="J32" s="127"/>
      <c r="K32" s="126">
        <f>SUM(K33:K37)</f>
        <v>0</v>
      </c>
      <c r="L32" s="127">
        <v>0</v>
      </c>
    </row>
    <row r="33" spans="1:12" ht="12.75">
      <c r="A33" s="108" t="s">
        <v>170</v>
      </c>
      <c r="B33" s="103"/>
      <c r="C33" s="212"/>
      <c r="D33" s="216"/>
      <c r="E33" s="132" t="s">
        <v>688</v>
      </c>
      <c r="F33" s="132" t="s">
        <v>689</v>
      </c>
      <c r="G33" s="122"/>
      <c r="H33" s="123">
        <v>0</v>
      </c>
      <c r="I33" s="124"/>
      <c r="J33" s="123"/>
      <c r="K33" s="122"/>
      <c r="L33" s="123">
        <v>0</v>
      </c>
    </row>
    <row r="34" spans="1:12" ht="12.75">
      <c r="A34" s="108" t="s">
        <v>173</v>
      </c>
      <c r="B34" s="103"/>
      <c r="C34" s="212"/>
      <c r="D34" s="216"/>
      <c r="E34" s="132" t="s">
        <v>466</v>
      </c>
      <c r="F34" s="132" t="s">
        <v>690</v>
      </c>
      <c r="G34" s="122"/>
      <c r="H34" s="123">
        <v>0</v>
      </c>
      <c r="I34" s="124"/>
      <c r="J34" s="123"/>
      <c r="K34" s="122"/>
      <c r="L34" s="123">
        <v>0</v>
      </c>
    </row>
    <row r="35" spans="1:12" ht="12.75">
      <c r="A35" s="108" t="s">
        <v>176</v>
      </c>
      <c r="B35" s="103"/>
      <c r="C35" s="212"/>
      <c r="D35" s="216"/>
      <c r="E35" s="132" t="s">
        <v>466</v>
      </c>
      <c r="F35" s="132" t="s">
        <v>691</v>
      </c>
      <c r="G35" s="122"/>
      <c r="H35" s="123">
        <v>0</v>
      </c>
      <c r="I35" s="124"/>
      <c r="J35" s="123"/>
      <c r="K35" s="122"/>
      <c r="L35" s="123">
        <v>0</v>
      </c>
    </row>
    <row r="36" spans="1:12" ht="12.75">
      <c r="A36" s="108" t="s">
        <v>179</v>
      </c>
      <c r="B36" s="103"/>
      <c r="C36" s="212"/>
      <c r="D36" s="216"/>
      <c r="E36" s="132" t="s">
        <v>146</v>
      </c>
      <c r="F36" s="132" t="s">
        <v>692</v>
      </c>
      <c r="G36" s="122">
        <v>0</v>
      </c>
      <c r="H36" s="123"/>
      <c r="I36" s="124"/>
      <c r="J36" s="123"/>
      <c r="K36" s="122">
        <v>0</v>
      </c>
      <c r="L36" s="123"/>
    </row>
    <row r="37" spans="1:12" ht="12.75">
      <c r="A37" s="151" t="s">
        <v>181</v>
      </c>
      <c r="B37" s="163"/>
      <c r="C37" s="217"/>
      <c r="D37" s="218"/>
      <c r="E37" s="219" t="s">
        <v>137</v>
      </c>
      <c r="F37" s="219" t="s">
        <v>693</v>
      </c>
      <c r="G37" s="220">
        <v>0</v>
      </c>
      <c r="H37" s="221"/>
      <c r="I37" s="222"/>
      <c r="J37" s="221"/>
      <c r="K37" s="220">
        <v>0</v>
      </c>
      <c r="L37" s="221"/>
    </row>
  </sheetData>
  <mergeCells count="27">
    <mergeCell ref="A2:L2"/>
    <mergeCell ref="A4:A7"/>
    <mergeCell ref="B4:B7"/>
    <mergeCell ref="C4:D7"/>
    <mergeCell ref="E4:F7"/>
    <mergeCell ref="G4:L4"/>
    <mergeCell ref="G5:H5"/>
    <mergeCell ref="I5:J5"/>
    <mergeCell ref="K5:L5"/>
    <mergeCell ref="G6:G7"/>
    <mergeCell ref="H6:H7"/>
    <mergeCell ref="I6:I7"/>
    <mergeCell ref="J6:J7"/>
    <mergeCell ref="K6:K7"/>
    <mergeCell ref="L6:L7"/>
    <mergeCell ref="D8:F8"/>
    <mergeCell ref="E9:F9"/>
    <mergeCell ref="E10:F10"/>
    <mergeCell ref="E12:F12"/>
    <mergeCell ref="D17:F17"/>
    <mergeCell ref="E18:F18"/>
    <mergeCell ref="D20:F20"/>
    <mergeCell ref="E21:F21"/>
    <mergeCell ref="E24:F24"/>
    <mergeCell ref="E26:F26"/>
    <mergeCell ref="E31:F31"/>
    <mergeCell ref="E32:F32"/>
  </mergeCells>
  <printOptions/>
  <pageMargins left="0.7875" right="0.7875" top="0.7875" bottom="0.9541666666666666" header="0.5118055555555556" footer="0.7875"/>
  <pageSetup fitToHeight="1" fitToWidth="1" horizontalDpi="300" verticalDpi="300" orientation="landscape" paperSize="9"/>
  <headerFooter alignWithMargins="0">
    <oddFooter>&amp;R&amp;"Times New Roman,Normálne"&amp;12&amp;P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H21" sqref="H21"/>
    </sheetView>
  </sheetViews>
  <sheetFormatPr defaultColWidth="12.57421875" defaultRowHeight="12.75"/>
  <cols>
    <col min="1" max="1" width="4.57421875" style="0" customWidth="1"/>
    <col min="2" max="2" width="6.140625" style="0" customWidth="1"/>
    <col min="3" max="3" width="5.8515625" style="0" customWidth="1"/>
    <col min="4" max="4" width="9.421875" style="0" customWidth="1"/>
    <col min="5" max="5" width="7.00390625" style="0" customWidth="1"/>
    <col min="6" max="6" width="46.28125" style="0" customWidth="1"/>
    <col min="7" max="12" width="11.57421875" style="95" customWidth="1"/>
    <col min="13" max="16384" width="11.57421875" style="0" customWidth="1"/>
  </cols>
  <sheetData>
    <row r="1" spans="1:12" ht="19.5">
      <c r="A1" s="157" t="s">
        <v>694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6" ht="12.75">
      <c r="A2" s="94"/>
      <c r="B2" s="94"/>
      <c r="C2" s="94"/>
      <c r="D2" s="94"/>
      <c r="E2" s="94"/>
      <c r="F2" s="94"/>
    </row>
    <row r="3" spans="1:12" ht="12.75" customHeight="1">
      <c r="A3" s="96"/>
      <c r="B3" s="96" t="s">
        <v>92</v>
      </c>
      <c r="C3" s="97" t="s">
        <v>93</v>
      </c>
      <c r="D3" s="97"/>
      <c r="E3" s="96" t="s">
        <v>94</v>
      </c>
      <c r="F3" s="96"/>
      <c r="G3" s="98" t="s">
        <v>66</v>
      </c>
      <c r="H3" s="98"/>
      <c r="I3" s="98"/>
      <c r="J3" s="98"/>
      <c r="K3" s="98"/>
      <c r="L3" s="98"/>
    </row>
    <row r="4" spans="1:12" ht="12.75">
      <c r="A4" s="96"/>
      <c r="B4" s="96"/>
      <c r="C4" s="96"/>
      <c r="D4" s="97"/>
      <c r="E4" s="96"/>
      <c r="F4" s="96"/>
      <c r="G4" s="99" t="s">
        <v>38</v>
      </c>
      <c r="H4" s="99"/>
      <c r="I4" s="99" t="s">
        <v>39</v>
      </c>
      <c r="J4" s="99"/>
      <c r="K4" s="99" t="s">
        <v>40</v>
      </c>
      <c r="L4" s="99"/>
    </row>
    <row r="5" spans="1:12" ht="12.75" customHeight="1">
      <c r="A5" s="96"/>
      <c r="B5" s="96"/>
      <c r="C5" s="96"/>
      <c r="D5" s="97"/>
      <c r="E5" s="96"/>
      <c r="F5" s="96"/>
      <c r="G5" s="100" t="s">
        <v>95</v>
      </c>
      <c r="H5" s="101" t="s">
        <v>96</v>
      </c>
      <c r="I5" s="100" t="s">
        <v>95</v>
      </c>
      <c r="J5" s="101" t="s">
        <v>96</v>
      </c>
      <c r="K5" s="100" t="s">
        <v>95</v>
      </c>
      <c r="L5" s="101" t="s">
        <v>96</v>
      </c>
    </row>
    <row r="6" spans="1:12" ht="12.75">
      <c r="A6" s="96"/>
      <c r="B6" s="96"/>
      <c r="C6" s="96"/>
      <c r="D6" s="97"/>
      <c r="E6" s="96"/>
      <c r="F6" s="96"/>
      <c r="G6" s="100"/>
      <c r="H6" s="100"/>
      <c r="I6" s="100"/>
      <c r="J6" s="100"/>
      <c r="K6" s="100"/>
      <c r="L6" s="100"/>
    </row>
    <row r="7" spans="1:12" s="200" customFormat="1" ht="12.75">
      <c r="A7" s="223" t="s">
        <v>67</v>
      </c>
      <c r="B7" s="224"/>
      <c r="C7" s="104" t="s">
        <v>97</v>
      </c>
      <c r="D7" s="105" t="s">
        <v>98</v>
      </c>
      <c r="E7" s="105"/>
      <c r="F7" s="105"/>
      <c r="G7" s="225">
        <f>G8</f>
        <v>57</v>
      </c>
      <c r="H7" s="226">
        <f>H8</f>
        <v>227</v>
      </c>
      <c r="I7" s="227"/>
      <c r="J7" s="226"/>
      <c r="K7" s="225">
        <f>K8</f>
        <v>57</v>
      </c>
      <c r="L7" s="226">
        <f>L8</f>
        <v>227</v>
      </c>
    </row>
    <row r="8" spans="1:12" ht="12.75">
      <c r="A8" s="228" t="s">
        <v>69</v>
      </c>
      <c r="B8" s="204"/>
      <c r="C8" s="120"/>
      <c r="D8" s="110" t="s">
        <v>668</v>
      </c>
      <c r="E8" s="110" t="s">
        <v>669</v>
      </c>
      <c r="F8" s="110"/>
      <c r="G8" s="229">
        <f>SUM(G9:G16)</f>
        <v>57</v>
      </c>
      <c r="H8" s="112">
        <f>SUM(H9:H16)</f>
        <v>227</v>
      </c>
      <c r="I8" s="111"/>
      <c r="J8" s="112"/>
      <c r="K8" s="229">
        <f>SUM(K9:K16)</f>
        <v>57</v>
      </c>
      <c r="L8" s="112">
        <f>SUM(L9:L16)</f>
        <v>227</v>
      </c>
    </row>
    <row r="9" spans="1:12" s="230" customFormat="1" ht="12.75">
      <c r="A9" s="228" t="s">
        <v>71</v>
      </c>
      <c r="B9" s="228" t="s">
        <v>695</v>
      </c>
      <c r="C9" s="204"/>
      <c r="D9" s="216"/>
      <c r="E9" s="132" t="s">
        <v>466</v>
      </c>
      <c r="F9" s="132" t="s">
        <v>696</v>
      </c>
      <c r="G9" s="122"/>
      <c r="H9" s="123">
        <v>30</v>
      </c>
      <c r="I9" s="124"/>
      <c r="J9" s="123"/>
      <c r="K9" s="122"/>
      <c r="L9" s="123">
        <v>30</v>
      </c>
    </row>
    <row r="10" spans="1:12" ht="12.75">
      <c r="A10" s="228" t="s">
        <v>73</v>
      </c>
      <c r="B10" s="228"/>
      <c r="C10" s="204"/>
      <c r="D10" s="216"/>
      <c r="E10" s="132" t="s">
        <v>280</v>
      </c>
      <c r="F10" s="132" t="s">
        <v>697</v>
      </c>
      <c r="G10" s="122"/>
      <c r="H10" s="158">
        <v>1</v>
      </c>
      <c r="I10" s="124"/>
      <c r="J10" s="123"/>
      <c r="K10" s="122"/>
      <c r="L10" s="158">
        <v>1</v>
      </c>
    </row>
    <row r="11" spans="1:12" ht="12.75">
      <c r="A11" s="228" t="s">
        <v>75</v>
      </c>
      <c r="B11" s="228"/>
      <c r="C11" s="204"/>
      <c r="D11" s="216"/>
      <c r="E11" s="132" t="s">
        <v>466</v>
      </c>
      <c r="F11" s="132" t="s">
        <v>698</v>
      </c>
      <c r="G11" s="122"/>
      <c r="H11" s="123">
        <v>130</v>
      </c>
      <c r="I11" s="124"/>
      <c r="J11" s="123"/>
      <c r="K11" s="122"/>
      <c r="L11" s="123">
        <v>130</v>
      </c>
    </row>
    <row r="12" spans="1:12" ht="12.75">
      <c r="A12" s="108" t="s">
        <v>77</v>
      </c>
      <c r="B12" s="108" t="s">
        <v>695</v>
      </c>
      <c r="C12" s="212"/>
      <c r="D12" s="216"/>
      <c r="E12" s="231" t="s">
        <v>466</v>
      </c>
      <c r="F12" s="231" t="s">
        <v>699</v>
      </c>
      <c r="G12" s="114"/>
      <c r="H12" s="158">
        <v>0</v>
      </c>
      <c r="I12" s="116"/>
      <c r="J12" s="115"/>
      <c r="K12" s="114"/>
      <c r="L12" s="158">
        <v>0</v>
      </c>
    </row>
    <row r="13" spans="1:12" ht="12.75">
      <c r="A13" s="108" t="s">
        <v>79</v>
      </c>
      <c r="B13" s="108"/>
      <c r="C13" s="212"/>
      <c r="D13" s="216"/>
      <c r="E13" s="231" t="s">
        <v>466</v>
      </c>
      <c r="F13" s="231" t="s">
        <v>700</v>
      </c>
      <c r="G13" s="114"/>
      <c r="H13" s="115">
        <v>66</v>
      </c>
      <c r="I13" s="116"/>
      <c r="J13" s="115"/>
      <c r="K13" s="114"/>
      <c r="L13" s="115">
        <v>66</v>
      </c>
    </row>
    <row r="14" spans="1:12" ht="12.75">
      <c r="A14" s="108" t="s">
        <v>81</v>
      </c>
      <c r="B14" s="108" t="s">
        <v>701</v>
      </c>
      <c r="C14" s="212"/>
      <c r="D14" s="216"/>
      <c r="E14" s="231" t="s">
        <v>215</v>
      </c>
      <c r="F14" s="231" t="s">
        <v>702</v>
      </c>
      <c r="G14" s="114">
        <v>45</v>
      </c>
      <c r="H14" s="115"/>
      <c r="I14" s="116"/>
      <c r="J14" s="115"/>
      <c r="K14" s="114">
        <v>45</v>
      </c>
      <c r="L14" s="115"/>
    </row>
    <row r="15" spans="1:12" ht="12.75">
      <c r="A15" s="108" t="s">
        <v>83</v>
      </c>
      <c r="B15" s="108" t="s">
        <v>701</v>
      </c>
      <c r="C15" s="212"/>
      <c r="D15" s="216"/>
      <c r="E15" s="231" t="s">
        <v>215</v>
      </c>
      <c r="F15" s="231" t="s">
        <v>703</v>
      </c>
      <c r="G15" s="114">
        <v>10</v>
      </c>
      <c r="H15" s="115"/>
      <c r="I15" s="116"/>
      <c r="J15" s="115"/>
      <c r="K15" s="114">
        <v>10</v>
      </c>
      <c r="L15" s="115"/>
    </row>
    <row r="16" spans="1:12" ht="12.75">
      <c r="A16" s="108" t="s">
        <v>85</v>
      </c>
      <c r="B16" s="108" t="s">
        <v>701</v>
      </c>
      <c r="C16" s="212"/>
      <c r="D16" s="216"/>
      <c r="E16" s="231" t="s">
        <v>215</v>
      </c>
      <c r="F16" s="231" t="s">
        <v>704</v>
      </c>
      <c r="G16" s="114">
        <v>2</v>
      </c>
      <c r="H16" s="115"/>
      <c r="I16" s="116"/>
      <c r="J16" s="115"/>
      <c r="K16" s="114">
        <v>2</v>
      </c>
      <c r="L16"/>
    </row>
    <row r="17" spans="1:12" s="200" customFormat="1" ht="12.75">
      <c r="A17" s="232" t="s">
        <v>115</v>
      </c>
      <c r="B17" s="233"/>
      <c r="C17" s="105" t="s">
        <v>140</v>
      </c>
      <c r="D17" s="234" t="s">
        <v>705</v>
      </c>
      <c r="E17" s="234"/>
      <c r="F17" s="234"/>
      <c r="G17" s="106">
        <f>G18+G23+G26+G28+G30</f>
        <v>68</v>
      </c>
      <c r="H17" s="106">
        <f>H18+H23+H26+H28+H30</f>
        <v>1012</v>
      </c>
      <c r="I17" s="106"/>
      <c r="J17" s="106"/>
      <c r="K17" s="106">
        <f>K18+K23+K26+K28+K30</f>
        <v>68</v>
      </c>
      <c r="L17" s="106">
        <f>L18+L23+L26+L28+L30</f>
        <v>1012</v>
      </c>
    </row>
    <row r="18" spans="1:12" ht="12.75">
      <c r="A18" s="228" t="s">
        <v>118</v>
      </c>
      <c r="B18" s="228"/>
      <c r="C18" s="204"/>
      <c r="D18" s="110" t="s">
        <v>706</v>
      </c>
      <c r="E18" s="110" t="s">
        <v>707</v>
      </c>
      <c r="F18" s="110"/>
      <c r="G18" s="111">
        <f>SUM(G19:G23)</f>
        <v>67</v>
      </c>
      <c r="H18" s="112">
        <f>SUM(H19:H23)</f>
        <v>0</v>
      </c>
      <c r="I18" s="111"/>
      <c r="J18" s="112"/>
      <c r="K18" s="111">
        <f>SUM(K19:K23)</f>
        <v>67</v>
      </c>
      <c r="L18" s="112">
        <f>SUM(L19:L23)</f>
        <v>0</v>
      </c>
    </row>
    <row r="19" spans="1:12" ht="12.75">
      <c r="A19" s="228" t="s">
        <v>121</v>
      </c>
      <c r="B19" s="228" t="s">
        <v>701</v>
      </c>
      <c r="C19" s="204"/>
      <c r="D19" s="132"/>
      <c r="E19" s="132" t="s">
        <v>204</v>
      </c>
      <c r="F19" s="132" t="s">
        <v>205</v>
      </c>
      <c r="G19" s="122">
        <v>33</v>
      </c>
      <c r="H19" s="123"/>
      <c r="I19" s="124"/>
      <c r="J19" s="123"/>
      <c r="K19" s="122">
        <v>33</v>
      </c>
      <c r="L19" s="123"/>
    </row>
    <row r="20" spans="1:12" ht="12.75">
      <c r="A20" s="228" t="s">
        <v>124</v>
      </c>
      <c r="B20" s="228" t="s">
        <v>701</v>
      </c>
      <c r="C20" s="204"/>
      <c r="D20" s="132"/>
      <c r="E20" s="132" t="s">
        <v>287</v>
      </c>
      <c r="F20" s="132" t="s">
        <v>708</v>
      </c>
      <c r="G20" s="122">
        <v>33</v>
      </c>
      <c r="H20" s="123"/>
      <c r="I20" s="124"/>
      <c r="J20" s="123"/>
      <c r="K20" s="122">
        <v>33</v>
      </c>
      <c r="L20" s="123"/>
    </row>
    <row r="21" spans="1:12" ht="12.75">
      <c r="A21" s="228" t="s">
        <v>127</v>
      </c>
      <c r="B21" s="228"/>
      <c r="C21" s="204"/>
      <c r="D21" s="132"/>
      <c r="E21" s="132" t="s">
        <v>434</v>
      </c>
      <c r="F21" s="132" t="s">
        <v>709</v>
      </c>
      <c r="G21" s="122"/>
      <c r="H21" s="158">
        <v>0</v>
      </c>
      <c r="I21" s="124"/>
      <c r="J21" s="123"/>
      <c r="K21" s="122"/>
      <c r="L21" s="158">
        <v>0</v>
      </c>
    </row>
    <row r="22" spans="1:12" ht="12.75">
      <c r="A22" s="228" t="s">
        <v>130</v>
      </c>
      <c r="B22" s="228" t="s">
        <v>194</v>
      </c>
      <c r="C22" s="204"/>
      <c r="D22" s="132"/>
      <c r="E22" s="132" t="s">
        <v>434</v>
      </c>
      <c r="F22" s="132" t="s">
        <v>710</v>
      </c>
      <c r="G22" s="122"/>
      <c r="H22" s="123">
        <v>0</v>
      </c>
      <c r="I22" s="124"/>
      <c r="J22" s="123"/>
      <c r="K22" s="122"/>
      <c r="L22" s="123">
        <v>0</v>
      </c>
    </row>
    <row r="23" spans="1:13" ht="12.75">
      <c r="A23" s="228" t="s">
        <v>133</v>
      </c>
      <c r="B23" s="228"/>
      <c r="C23" s="204"/>
      <c r="D23" s="132"/>
      <c r="E23" s="132"/>
      <c r="F23" s="125" t="s">
        <v>711</v>
      </c>
      <c r="G23" s="126">
        <f>SUM(G24:G25)</f>
        <v>1</v>
      </c>
      <c r="H23" s="127">
        <f>SUM(H24:H25)</f>
        <v>0</v>
      </c>
      <c r="I23" s="126"/>
      <c r="J23" s="127"/>
      <c r="K23" s="126">
        <f>SUM(K24:K25)</f>
        <v>1</v>
      </c>
      <c r="L23" s="127">
        <f>SUM(L24:L25)</f>
        <v>0</v>
      </c>
      <c r="M23" s="230"/>
    </row>
    <row r="24" spans="1:12" ht="12.75">
      <c r="A24" s="108" t="s">
        <v>136</v>
      </c>
      <c r="B24" s="108" t="s">
        <v>701</v>
      </c>
      <c r="C24" s="212"/>
      <c r="D24" s="113"/>
      <c r="E24" s="113" t="s">
        <v>146</v>
      </c>
      <c r="F24" s="113" t="s">
        <v>712</v>
      </c>
      <c r="G24" s="114">
        <v>1</v>
      </c>
      <c r="H24" s="115"/>
      <c r="I24" s="116"/>
      <c r="J24" s="115"/>
      <c r="K24" s="114">
        <v>1</v>
      </c>
      <c r="L24" s="115"/>
    </row>
    <row r="25" spans="1:12" ht="12.75">
      <c r="A25" s="108" t="s">
        <v>139</v>
      </c>
      <c r="B25" s="108" t="s">
        <v>701</v>
      </c>
      <c r="C25" s="212"/>
      <c r="D25" s="113"/>
      <c r="E25" s="113" t="s">
        <v>713</v>
      </c>
      <c r="F25" s="113" t="s">
        <v>714</v>
      </c>
      <c r="G25" s="114"/>
      <c r="H25" s="115">
        <v>0</v>
      </c>
      <c r="I25" s="116"/>
      <c r="J25" s="115"/>
      <c r="K25" s="114"/>
      <c r="L25" s="115">
        <v>0</v>
      </c>
    </row>
    <row r="26" spans="1:12" ht="12.75">
      <c r="A26" s="108" t="s">
        <v>142</v>
      </c>
      <c r="B26" s="108"/>
      <c r="C26" s="212"/>
      <c r="D26" s="110" t="s">
        <v>143</v>
      </c>
      <c r="E26" s="110" t="s">
        <v>715</v>
      </c>
      <c r="F26" s="110"/>
      <c r="G26" s="111">
        <f>G27</f>
        <v>0</v>
      </c>
      <c r="H26" s="112">
        <f>H27</f>
        <v>0</v>
      </c>
      <c r="I26" s="111"/>
      <c r="J26" s="112"/>
      <c r="K26" s="111">
        <f>K27</f>
        <v>0</v>
      </c>
      <c r="L26" s="112">
        <f>L27</f>
        <v>0</v>
      </c>
    </row>
    <row r="27" spans="1:12" ht="12.75">
      <c r="A27" s="108" t="s">
        <v>145</v>
      </c>
      <c r="B27" s="108"/>
      <c r="C27" s="212"/>
      <c r="D27" s="113"/>
      <c r="E27" s="113" t="s">
        <v>397</v>
      </c>
      <c r="F27" s="113" t="s">
        <v>716</v>
      </c>
      <c r="G27" s="114"/>
      <c r="H27" s="115">
        <v>0</v>
      </c>
      <c r="I27" s="116"/>
      <c r="J27" s="115"/>
      <c r="K27" s="114"/>
      <c r="L27" s="115">
        <v>0</v>
      </c>
    </row>
    <row r="28" spans="1:12" ht="12.75">
      <c r="A28" s="108" t="s">
        <v>148</v>
      </c>
      <c r="B28" s="108"/>
      <c r="C28" s="212"/>
      <c r="D28" s="110" t="s">
        <v>717</v>
      </c>
      <c r="E28" s="110" t="s">
        <v>677</v>
      </c>
      <c r="F28" s="110"/>
      <c r="G28" s="111">
        <f>G29</f>
        <v>0</v>
      </c>
      <c r="H28" s="112">
        <f>H29</f>
        <v>358</v>
      </c>
      <c r="I28" s="111"/>
      <c r="J28" s="112"/>
      <c r="K28" s="111">
        <f>K29</f>
        <v>0</v>
      </c>
      <c r="L28" s="112">
        <f>L29</f>
        <v>358</v>
      </c>
    </row>
    <row r="29" spans="1:12" s="230" customFormat="1" ht="12.75">
      <c r="A29" s="228" t="s">
        <v>150</v>
      </c>
      <c r="B29" s="228" t="s">
        <v>194</v>
      </c>
      <c r="C29" s="204"/>
      <c r="D29" s="132"/>
      <c r="E29" s="132" t="s">
        <v>466</v>
      </c>
      <c r="F29" s="132" t="s">
        <v>718</v>
      </c>
      <c r="G29" s="122"/>
      <c r="H29" s="123">
        <v>358</v>
      </c>
      <c r="I29" s="124"/>
      <c r="J29" s="123"/>
      <c r="K29" s="122"/>
      <c r="L29" s="123">
        <v>358</v>
      </c>
    </row>
    <row r="30" spans="1:12" s="230" customFormat="1" ht="12.75">
      <c r="A30" s="228" t="s">
        <v>153</v>
      </c>
      <c r="B30" s="228"/>
      <c r="C30" s="204"/>
      <c r="D30" s="110" t="s">
        <v>719</v>
      </c>
      <c r="E30" s="110" t="s">
        <v>720</v>
      </c>
      <c r="F30" s="110"/>
      <c r="G30" s="111">
        <f>G31</f>
        <v>0</v>
      </c>
      <c r="H30" s="112">
        <f>H31</f>
        <v>654</v>
      </c>
      <c r="I30" s="111"/>
      <c r="J30" s="112"/>
      <c r="K30" s="111">
        <f>K31</f>
        <v>0</v>
      </c>
      <c r="L30" s="112">
        <f>L31</f>
        <v>654</v>
      </c>
    </row>
    <row r="31" spans="1:12" s="230" customFormat="1" ht="12.75">
      <c r="A31" s="228" t="s">
        <v>167</v>
      </c>
      <c r="B31" s="228" t="s">
        <v>194</v>
      </c>
      <c r="C31" s="204"/>
      <c r="D31" s="132"/>
      <c r="E31" s="132" t="s">
        <v>721</v>
      </c>
      <c r="F31" s="132" t="s">
        <v>25</v>
      </c>
      <c r="G31" s="122"/>
      <c r="H31" s="123">
        <v>654</v>
      </c>
      <c r="I31" s="124"/>
      <c r="J31" s="123"/>
      <c r="K31" s="122"/>
      <c r="L31" s="123">
        <v>654</v>
      </c>
    </row>
    <row r="32" spans="1:12" s="235" customFormat="1" ht="12.75">
      <c r="A32" s="232" t="s">
        <v>170</v>
      </c>
      <c r="B32" s="232"/>
      <c r="C32" s="104" t="s">
        <v>671</v>
      </c>
      <c r="D32" s="105" t="s">
        <v>722</v>
      </c>
      <c r="E32" s="105"/>
      <c r="F32" s="105"/>
      <c r="G32" s="106">
        <f>G33</f>
        <v>0</v>
      </c>
      <c r="H32" s="107">
        <f>H33</f>
        <v>924</v>
      </c>
      <c r="I32" s="106"/>
      <c r="J32" s="107"/>
      <c r="K32" s="106">
        <f>K33</f>
        <v>0</v>
      </c>
      <c r="L32" s="107">
        <f>L33</f>
        <v>924</v>
      </c>
    </row>
    <row r="33" spans="1:12" s="230" customFormat="1" ht="12.75">
      <c r="A33" s="228" t="s">
        <v>173</v>
      </c>
      <c r="B33" s="228"/>
      <c r="C33" s="204"/>
      <c r="D33" s="110" t="s">
        <v>723</v>
      </c>
      <c r="E33" s="110" t="s">
        <v>674</v>
      </c>
      <c r="F33" s="110"/>
      <c r="G33" s="111">
        <f>SUM(G34:G36)</f>
        <v>0</v>
      </c>
      <c r="H33" s="112">
        <f>SUM(H34:H36)</f>
        <v>924</v>
      </c>
      <c r="I33" s="111"/>
      <c r="J33" s="112"/>
      <c r="K33" s="111">
        <f>SUM(K34:K36)</f>
        <v>0</v>
      </c>
      <c r="L33" s="112">
        <f>SUM(L34:L36)</f>
        <v>924</v>
      </c>
    </row>
    <row r="34" spans="1:12" s="230" customFormat="1" ht="12.75">
      <c r="A34" s="228" t="s">
        <v>176</v>
      </c>
      <c r="B34" s="228" t="s">
        <v>194</v>
      </c>
      <c r="C34" s="204"/>
      <c r="D34" s="132"/>
      <c r="E34" s="132" t="s">
        <v>466</v>
      </c>
      <c r="F34" s="132" t="s">
        <v>724</v>
      </c>
      <c r="G34" s="122"/>
      <c r="H34" s="123">
        <v>203</v>
      </c>
      <c r="I34" s="124"/>
      <c r="J34" s="123"/>
      <c r="K34" s="122"/>
      <c r="L34" s="123">
        <v>203</v>
      </c>
    </row>
    <row r="35" spans="1:12" s="230" customFormat="1" ht="12.75">
      <c r="A35" s="228" t="s">
        <v>179</v>
      </c>
      <c r="B35" s="228" t="s">
        <v>194</v>
      </c>
      <c r="C35" s="204"/>
      <c r="D35" s="132"/>
      <c r="E35" s="132" t="s">
        <v>466</v>
      </c>
      <c r="F35" s="132" t="s">
        <v>29</v>
      </c>
      <c r="G35" s="122"/>
      <c r="H35" s="123">
        <v>721</v>
      </c>
      <c r="I35" s="124"/>
      <c r="J35" s="123"/>
      <c r="K35" s="122"/>
      <c r="L35" s="123">
        <v>721</v>
      </c>
    </row>
    <row r="36" spans="1:12" s="230" customFormat="1" ht="12.75">
      <c r="A36" s="236" t="s">
        <v>181</v>
      </c>
      <c r="B36" s="236" t="s">
        <v>695</v>
      </c>
      <c r="C36" s="237"/>
      <c r="D36" s="219"/>
      <c r="E36" s="219" t="s">
        <v>666</v>
      </c>
      <c r="F36" s="219" t="s">
        <v>725</v>
      </c>
      <c r="G36" s="220"/>
      <c r="H36" s="164">
        <v>0</v>
      </c>
      <c r="I36" s="222"/>
      <c r="J36" s="221"/>
      <c r="K36" s="220"/>
      <c r="L36" s="164">
        <v>0</v>
      </c>
    </row>
    <row r="37" spans="1:12" s="230" customFormat="1" ht="12.75">
      <c r="A37"/>
      <c r="B37"/>
      <c r="C37"/>
      <c r="D37"/>
      <c r="E37"/>
      <c r="F37"/>
      <c r="G37" s="95"/>
      <c r="H37" s="95"/>
      <c r="I37" s="95"/>
      <c r="J37" s="95"/>
      <c r="K37" s="95"/>
      <c r="L37" s="95"/>
    </row>
    <row r="38" spans="1:12" s="230" customFormat="1" ht="12.75">
      <c r="A38"/>
      <c r="B38"/>
      <c r="C38"/>
      <c r="D38"/>
      <c r="E38"/>
      <c r="F38"/>
      <c r="G38" s="95"/>
      <c r="H38" s="95"/>
      <c r="I38" s="95"/>
      <c r="J38" s="95"/>
      <c r="K38" s="95"/>
      <c r="L38" s="95"/>
    </row>
  </sheetData>
  <mergeCells count="24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D17:F17"/>
    <mergeCell ref="E18:F18"/>
    <mergeCell ref="E26:F26"/>
    <mergeCell ref="E28:F28"/>
    <mergeCell ref="E30:F30"/>
    <mergeCell ref="D32:F32"/>
    <mergeCell ref="E33:F33"/>
  </mergeCells>
  <printOptions/>
  <pageMargins left="0.7875" right="0.7875" top="0.7875" bottom="0.9541666666666666" header="0.5118055555555556" footer="0.7875"/>
  <pageSetup fitToHeight="1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workbookViewId="0" topLeftCell="A1">
      <selection activeCell="H12" sqref="H12"/>
    </sheetView>
  </sheetViews>
  <sheetFormatPr defaultColWidth="12.57421875" defaultRowHeight="12.75"/>
  <cols>
    <col min="1" max="1" width="4.57421875" style="0" customWidth="1"/>
    <col min="2" max="2" width="5.57421875" style="0" customWidth="1"/>
    <col min="3" max="3" width="5.00390625" style="0" customWidth="1"/>
    <col min="4" max="4" width="6.140625" style="0" customWidth="1"/>
    <col min="5" max="5" width="6.7109375" style="0" customWidth="1"/>
    <col min="6" max="6" width="40.57421875" style="0" customWidth="1"/>
    <col min="7" max="12" width="11.57421875" style="238" customWidth="1"/>
    <col min="13" max="16384" width="11.57421875" style="0" customWidth="1"/>
  </cols>
  <sheetData>
    <row r="1" spans="1:12" ht="19.5">
      <c r="A1" s="147" t="s">
        <v>726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6" ht="12.75">
      <c r="A2" s="94"/>
      <c r="B2" s="94"/>
      <c r="C2" s="94"/>
      <c r="D2" s="94"/>
      <c r="E2" s="94"/>
      <c r="F2" s="94"/>
    </row>
    <row r="3" spans="1:12" ht="12.75" customHeight="1">
      <c r="A3" s="96"/>
      <c r="B3" s="96" t="s">
        <v>92</v>
      </c>
      <c r="C3" s="97" t="s">
        <v>93</v>
      </c>
      <c r="D3" s="97"/>
      <c r="E3" s="96" t="s">
        <v>94</v>
      </c>
      <c r="F3" s="96"/>
      <c r="G3" s="239" t="s">
        <v>66</v>
      </c>
      <c r="H3" s="239"/>
      <c r="I3" s="239"/>
      <c r="J3" s="239"/>
      <c r="K3" s="239"/>
      <c r="L3" s="239"/>
    </row>
    <row r="4" spans="1:12" ht="12.75">
      <c r="A4" s="96"/>
      <c r="B4" s="96"/>
      <c r="C4" s="96"/>
      <c r="D4" s="97"/>
      <c r="E4" s="96"/>
      <c r="F4" s="96"/>
      <c r="G4" s="240" t="s">
        <v>38</v>
      </c>
      <c r="H4" s="240"/>
      <c r="I4" s="240" t="s">
        <v>39</v>
      </c>
      <c r="J4" s="240"/>
      <c r="K4" s="240" t="s">
        <v>40</v>
      </c>
      <c r="L4" s="240"/>
    </row>
    <row r="5" spans="1:12" ht="12.75" customHeight="1">
      <c r="A5" s="96"/>
      <c r="B5" s="96"/>
      <c r="C5" s="96"/>
      <c r="D5" s="97"/>
      <c r="E5" s="96"/>
      <c r="F5" s="96"/>
      <c r="G5" s="241" t="s">
        <v>95</v>
      </c>
      <c r="H5" s="242" t="s">
        <v>96</v>
      </c>
      <c r="I5" s="241" t="s">
        <v>95</v>
      </c>
      <c r="J5" s="242" t="s">
        <v>96</v>
      </c>
      <c r="K5" s="241" t="s">
        <v>95</v>
      </c>
      <c r="L5" s="242" t="s">
        <v>96</v>
      </c>
    </row>
    <row r="6" spans="1:12" ht="12.75">
      <c r="A6" s="96"/>
      <c r="B6" s="96"/>
      <c r="C6" s="96"/>
      <c r="D6" s="97"/>
      <c r="E6" s="96"/>
      <c r="F6" s="96"/>
      <c r="G6" s="241"/>
      <c r="H6" s="241"/>
      <c r="I6" s="241"/>
      <c r="J6" s="241"/>
      <c r="K6" s="241"/>
      <c r="L6" s="241"/>
    </row>
    <row r="7" spans="1:12" s="235" customFormat="1" ht="12.75">
      <c r="A7" s="243" t="s">
        <v>67</v>
      </c>
      <c r="B7" s="243"/>
      <c r="C7" s="244">
        <v>4</v>
      </c>
      <c r="D7" s="245" t="s">
        <v>98</v>
      </c>
      <c r="E7" s="245"/>
      <c r="F7" s="245"/>
      <c r="G7" s="246">
        <f>G8+G63</f>
        <v>32.9</v>
      </c>
      <c r="H7" s="247">
        <f>H8+H63</f>
        <v>994.5</v>
      </c>
      <c r="I7" s="246"/>
      <c r="J7" s="247">
        <v>3.1</v>
      </c>
      <c r="K7" s="246">
        <v>32.9</v>
      </c>
      <c r="L7" s="247">
        <v>997.6</v>
      </c>
    </row>
    <row r="8" spans="1:12" s="230" customFormat="1" ht="12.75">
      <c r="A8" s="228" t="s">
        <v>69</v>
      </c>
      <c r="B8" s="248"/>
      <c r="C8"/>
      <c r="D8" s="110" t="s">
        <v>685</v>
      </c>
      <c r="E8" s="148" t="s">
        <v>686</v>
      </c>
      <c r="F8" s="148"/>
      <c r="G8" s="249">
        <f>G9+G19+G23+G27+G30+G48</f>
        <v>29</v>
      </c>
      <c r="H8" s="250">
        <f>H9+H19+H23+H27+H30+H48</f>
        <v>994.5</v>
      </c>
      <c r="I8" s="249"/>
      <c r="J8" s="250">
        <v>3.1</v>
      </c>
      <c r="K8" s="249">
        <v>29</v>
      </c>
      <c r="L8" s="250">
        <v>997.6</v>
      </c>
    </row>
    <row r="9" spans="1:12" s="230" customFormat="1" ht="12.75">
      <c r="A9" s="228" t="s">
        <v>71</v>
      </c>
      <c r="B9" s="228"/>
      <c r="C9" s="204"/>
      <c r="D9"/>
      <c r="E9" s="125" t="s">
        <v>687</v>
      </c>
      <c r="F9" s="125"/>
      <c r="G9" s="251">
        <f>SUM(G10:G18)</f>
        <v>0</v>
      </c>
      <c r="H9" s="252">
        <f>SUM(H10:H18)</f>
        <v>16</v>
      </c>
      <c r="I9" s="251"/>
      <c r="J9" s="252"/>
      <c r="K9" s="251">
        <f>SUM(K10:K18)</f>
        <v>0</v>
      </c>
      <c r="L9" s="252">
        <f>SUM(L10:L18)</f>
        <v>16</v>
      </c>
    </row>
    <row r="10" spans="1:12" s="230" customFormat="1" ht="12.75">
      <c r="A10" s="228" t="s">
        <v>73</v>
      </c>
      <c r="B10" s="228"/>
      <c r="C10" s="132"/>
      <c r="D10" s="132"/>
      <c r="E10" s="253" t="s">
        <v>688</v>
      </c>
      <c r="F10" s="254" t="s">
        <v>727</v>
      </c>
      <c r="G10" s="255"/>
      <c r="H10" s="256">
        <v>0</v>
      </c>
      <c r="I10" s="255"/>
      <c r="J10" s="256"/>
      <c r="K10" s="255"/>
      <c r="L10" s="256">
        <v>0</v>
      </c>
    </row>
    <row r="11" spans="1:12" s="230" customFormat="1" ht="12.75">
      <c r="A11" s="228" t="s">
        <v>75</v>
      </c>
      <c r="B11" s="228" t="s">
        <v>728</v>
      </c>
      <c r="C11" s="204"/>
      <c r="D11" s="132"/>
      <c r="E11" s="253" t="s">
        <v>688</v>
      </c>
      <c r="F11" s="132" t="s">
        <v>729</v>
      </c>
      <c r="G11" s="257"/>
      <c r="H11" s="256">
        <v>4</v>
      </c>
      <c r="I11" s="258"/>
      <c r="J11" s="256"/>
      <c r="K11" s="257"/>
      <c r="L11" s="256">
        <v>4</v>
      </c>
    </row>
    <row r="12" spans="1:12" s="230" customFormat="1" ht="12.75">
      <c r="A12" s="228" t="s">
        <v>77</v>
      </c>
      <c r="B12" s="228" t="s">
        <v>728</v>
      </c>
      <c r="C12" s="204"/>
      <c r="D12" s="132"/>
      <c r="E12" s="253" t="s">
        <v>688</v>
      </c>
      <c r="F12" s="132" t="s">
        <v>730</v>
      </c>
      <c r="G12" s="257"/>
      <c r="H12" s="256">
        <v>2</v>
      </c>
      <c r="I12" s="258"/>
      <c r="J12" s="256"/>
      <c r="K12" s="257"/>
      <c r="L12" s="256">
        <v>2</v>
      </c>
    </row>
    <row r="13" spans="1:12" s="230" customFormat="1" ht="12.75">
      <c r="A13" s="228" t="s">
        <v>79</v>
      </c>
      <c r="B13" s="228" t="s">
        <v>728</v>
      </c>
      <c r="C13" s="204"/>
      <c r="D13" s="132"/>
      <c r="E13" s="253" t="s">
        <v>688</v>
      </c>
      <c r="F13" s="132" t="s">
        <v>731</v>
      </c>
      <c r="G13" s="257"/>
      <c r="H13" s="259">
        <v>0</v>
      </c>
      <c r="I13" s="258"/>
      <c r="J13" s="256"/>
      <c r="K13" s="257"/>
      <c r="L13" s="259">
        <v>0</v>
      </c>
    </row>
    <row r="14" spans="1:12" s="230" customFormat="1" ht="12.75">
      <c r="A14" s="228" t="s">
        <v>81</v>
      </c>
      <c r="B14" s="228" t="s">
        <v>728</v>
      </c>
      <c r="C14" s="204"/>
      <c r="D14" s="132"/>
      <c r="E14" s="253" t="s">
        <v>688</v>
      </c>
      <c r="F14" s="132" t="s">
        <v>732</v>
      </c>
      <c r="G14" s="257"/>
      <c r="H14" s="256">
        <v>3</v>
      </c>
      <c r="I14" s="258"/>
      <c r="J14" s="256"/>
      <c r="K14" s="257"/>
      <c r="L14" s="256">
        <v>3</v>
      </c>
    </row>
    <row r="15" spans="1:12" s="230" customFormat="1" ht="12.75">
      <c r="A15" s="228" t="s">
        <v>83</v>
      </c>
      <c r="B15" s="228" t="s">
        <v>728</v>
      </c>
      <c r="C15" s="204"/>
      <c r="D15" s="132"/>
      <c r="E15" s="253" t="s">
        <v>688</v>
      </c>
      <c r="F15" s="132" t="s">
        <v>733</v>
      </c>
      <c r="G15" s="257"/>
      <c r="H15" s="256">
        <v>3</v>
      </c>
      <c r="I15" s="258"/>
      <c r="J15" s="256"/>
      <c r="K15" s="257"/>
      <c r="L15" s="256">
        <v>3</v>
      </c>
    </row>
    <row r="16" spans="1:12" s="230" customFormat="1" ht="12.75">
      <c r="A16" s="228" t="s">
        <v>85</v>
      </c>
      <c r="B16" s="228" t="s">
        <v>728</v>
      </c>
      <c r="C16" s="204"/>
      <c r="D16" s="132"/>
      <c r="E16" s="253" t="s">
        <v>688</v>
      </c>
      <c r="F16" s="132" t="s">
        <v>734</v>
      </c>
      <c r="G16" s="257"/>
      <c r="H16" s="256">
        <v>2</v>
      </c>
      <c r="I16" s="258"/>
      <c r="J16" s="256"/>
      <c r="K16" s="257"/>
      <c r="L16" s="256">
        <v>2</v>
      </c>
    </row>
    <row r="17" spans="1:12" s="230" customFormat="1" ht="12.75">
      <c r="A17" s="228" t="s">
        <v>115</v>
      </c>
      <c r="B17" s="228" t="s">
        <v>728</v>
      </c>
      <c r="C17" s="204"/>
      <c r="D17" s="132"/>
      <c r="E17" s="253" t="s">
        <v>688</v>
      </c>
      <c r="F17" s="132" t="s">
        <v>735</v>
      </c>
      <c r="G17" s="257"/>
      <c r="H17" s="259">
        <v>1</v>
      </c>
      <c r="I17" s="258"/>
      <c r="J17" s="256"/>
      <c r="K17" s="257"/>
      <c r="L17" s="259">
        <v>1</v>
      </c>
    </row>
    <row r="18" spans="1:12" s="230" customFormat="1" ht="12.75">
      <c r="A18" s="228" t="s">
        <v>118</v>
      </c>
      <c r="B18" s="228" t="s">
        <v>728</v>
      </c>
      <c r="C18" s="204"/>
      <c r="D18" s="132"/>
      <c r="E18" s="253" t="s">
        <v>688</v>
      </c>
      <c r="F18" s="132" t="s">
        <v>736</v>
      </c>
      <c r="G18" s="257"/>
      <c r="H18" s="259">
        <v>1</v>
      </c>
      <c r="I18" s="258"/>
      <c r="J18" s="256"/>
      <c r="K18" s="257"/>
      <c r="L18" s="259">
        <v>1</v>
      </c>
    </row>
    <row r="19" spans="1:12" s="230" customFormat="1" ht="12.75">
      <c r="A19" s="228" t="s">
        <v>121</v>
      </c>
      <c r="B19" s="228"/>
      <c r="C19" s="204"/>
      <c r="D19"/>
      <c r="E19" s="125" t="s">
        <v>737</v>
      </c>
      <c r="F19" s="125"/>
      <c r="G19" s="251">
        <f>SUM(G20:G22)</f>
        <v>0</v>
      </c>
      <c r="H19" s="252">
        <f>SUM(H20:H22)</f>
        <v>3</v>
      </c>
      <c r="I19" s="251"/>
      <c r="J19" s="252">
        <v>3.1</v>
      </c>
      <c r="K19" s="251">
        <f>SUM(K20:K22)</f>
        <v>0</v>
      </c>
      <c r="L19" s="252">
        <f>SUM(L20:L22)</f>
        <v>6.1</v>
      </c>
    </row>
    <row r="20" spans="1:12" s="230" customFormat="1" ht="12.75">
      <c r="A20" s="228" t="s">
        <v>124</v>
      </c>
      <c r="B20" s="228" t="s">
        <v>695</v>
      </c>
      <c r="C20" s="204"/>
      <c r="D20" s="132"/>
      <c r="E20" s="132" t="s">
        <v>177</v>
      </c>
      <c r="F20" s="132" t="s">
        <v>738</v>
      </c>
      <c r="G20" s="257"/>
      <c r="H20" s="259">
        <v>1</v>
      </c>
      <c r="I20" s="258"/>
      <c r="J20" s="256"/>
      <c r="K20" s="257"/>
      <c r="L20" s="259">
        <v>1</v>
      </c>
    </row>
    <row r="21" spans="1:12" s="230" customFormat="1" ht="12.75">
      <c r="A21" s="228" t="s">
        <v>127</v>
      </c>
      <c r="B21" s="228" t="s">
        <v>728</v>
      </c>
      <c r="C21" s="204"/>
      <c r="D21" s="132"/>
      <c r="E21" s="132" t="s">
        <v>177</v>
      </c>
      <c r="F21" s="132" t="s">
        <v>739</v>
      </c>
      <c r="G21" s="257"/>
      <c r="H21" s="259">
        <v>1</v>
      </c>
      <c r="I21" s="258"/>
      <c r="J21" s="256">
        <v>3.1</v>
      </c>
      <c r="K21" s="257"/>
      <c r="L21" s="259">
        <v>4.1</v>
      </c>
    </row>
    <row r="22" spans="1:12" s="230" customFormat="1" ht="12.75">
      <c r="A22" s="228" t="s">
        <v>130</v>
      </c>
      <c r="B22" s="228" t="s">
        <v>728</v>
      </c>
      <c r="C22" s="204"/>
      <c r="D22" s="132"/>
      <c r="E22" s="132" t="s">
        <v>177</v>
      </c>
      <c r="F22" s="132" t="s">
        <v>740</v>
      </c>
      <c r="G22" s="257"/>
      <c r="H22" s="259">
        <v>1</v>
      </c>
      <c r="I22" s="258"/>
      <c r="J22" s="256"/>
      <c r="K22" s="257"/>
      <c r="L22" s="259">
        <v>1</v>
      </c>
    </row>
    <row r="23" spans="1:12" s="230" customFormat="1" ht="12.75">
      <c r="A23" s="228" t="s">
        <v>133</v>
      </c>
      <c r="B23" s="228"/>
      <c r="C23" s="204"/>
      <c r="D23"/>
      <c r="E23" s="125" t="s">
        <v>741</v>
      </c>
      <c r="F23" s="125"/>
      <c r="G23" s="251">
        <f>SUM(G24:G26)</f>
        <v>0</v>
      </c>
      <c r="H23" s="252">
        <f>SUM(H24:H26)</f>
        <v>11.5</v>
      </c>
      <c r="I23" s="251"/>
      <c r="J23" s="252"/>
      <c r="K23" s="251">
        <f>SUM(K24:K26)</f>
        <v>0</v>
      </c>
      <c r="L23" s="252">
        <f>SUM(L24:L26)</f>
        <v>11.5</v>
      </c>
    </row>
    <row r="24" spans="1:12" s="230" customFormat="1" ht="12.75">
      <c r="A24" s="228" t="s">
        <v>136</v>
      </c>
      <c r="B24" s="228" t="s">
        <v>695</v>
      </c>
      <c r="C24" s="204"/>
      <c r="D24" s="132"/>
      <c r="E24" s="132" t="s">
        <v>177</v>
      </c>
      <c r="F24" s="132" t="s">
        <v>742</v>
      </c>
      <c r="G24" s="257"/>
      <c r="H24" s="256">
        <v>10</v>
      </c>
      <c r="I24" s="258"/>
      <c r="J24" s="256"/>
      <c r="K24" s="257"/>
      <c r="L24" s="256">
        <v>10</v>
      </c>
    </row>
    <row r="25" spans="1:12" s="230" customFormat="1" ht="12.75">
      <c r="A25" s="228" t="s">
        <v>139</v>
      </c>
      <c r="B25" s="228" t="s">
        <v>695</v>
      </c>
      <c r="C25" s="204"/>
      <c r="D25" s="132"/>
      <c r="E25" s="132" t="s">
        <v>177</v>
      </c>
      <c r="F25" s="132" t="s">
        <v>743</v>
      </c>
      <c r="G25" s="257"/>
      <c r="H25" s="260">
        <v>0.75</v>
      </c>
      <c r="I25" s="258"/>
      <c r="J25" s="256"/>
      <c r="K25" s="257"/>
      <c r="L25" s="260">
        <v>0.75</v>
      </c>
    </row>
    <row r="26" spans="1:12" s="230" customFormat="1" ht="12.75">
      <c r="A26" s="228" t="s">
        <v>142</v>
      </c>
      <c r="B26" s="228" t="s">
        <v>695</v>
      </c>
      <c r="C26" s="204"/>
      <c r="D26" s="132"/>
      <c r="E26" s="132" t="s">
        <v>177</v>
      </c>
      <c r="F26" s="132" t="s">
        <v>744</v>
      </c>
      <c r="G26" s="257"/>
      <c r="H26" s="260">
        <v>0.75</v>
      </c>
      <c r="I26" s="258"/>
      <c r="J26" s="256"/>
      <c r="K26" s="257"/>
      <c r="L26" s="260">
        <v>0.75</v>
      </c>
    </row>
    <row r="27" spans="1:12" s="230" customFormat="1" ht="12.75">
      <c r="A27" s="228" t="s">
        <v>145</v>
      </c>
      <c r="B27" s="228"/>
      <c r="C27" s="204"/>
      <c r="D27" s="146"/>
      <c r="E27" s="261" t="s">
        <v>745</v>
      </c>
      <c r="F27" s="261"/>
      <c r="G27" s="251">
        <f>SUM(G28:G29)</f>
        <v>0</v>
      </c>
      <c r="H27" s="252">
        <f>SUM(H28:H29)</f>
        <v>2</v>
      </c>
      <c r="I27" s="251"/>
      <c r="J27" s="252"/>
      <c r="K27" s="251">
        <f>SUM(K28:K29)</f>
        <v>0</v>
      </c>
      <c r="L27" s="252">
        <f>SUM(L28:L29)</f>
        <v>2</v>
      </c>
    </row>
    <row r="28" spans="1:12" s="230" customFormat="1" ht="12.75">
      <c r="A28" s="228" t="s">
        <v>148</v>
      </c>
      <c r="B28" s="228" t="s">
        <v>695</v>
      </c>
      <c r="C28" s="204"/>
      <c r="D28" s="262"/>
      <c r="E28" s="263">
        <v>716</v>
      </c>
      <c r="F28" s="264" t="s">
        <v>746</v>
      </c>
      <c r="G28" s="265"/>
      <c r="H28" s="266">
        <v>1</v>
      </c>
      <c r="I28" s="267"/>
      <c r="J28" s="268"/>
      <c r="K28" s="265"/>
      <c r="L28" s="266">
        <v>1</v>
      </c>
    </row>
    <row r="29" spans="1:12" s="230" customFormat="1" ht="12.75">
      <c r="A29" s="228" t="s">
        <v>150</v>
      </c>
      <c r="B29" s="228" t="s">
        <v>695</v>
      </c>
      <c r="C29" s="204"/>
      <c r="D29" s="146"/>
      <c r="E29" s="269">
        <v>716</v>
      </c>
      <c r="F29" s="132" t="s">
        <v>747</v>
      </c>
      <c r="G29" s="257"/>
      <c r="H29" s="259">
        <v>1</v>
      </c>
      <c r="I29" s="258"/>
      <c r="J29" s="256"/>
      <c r="K29" s="257"/>
      <c r="L29" s="259">
        <v>1</v>
      </c>
    </row>
    <row r="30" spans="1:12" s="230" customFormat="1" ht="12.75">
      <c r="A30" s="228" t="s">
        <v>153</v>
      </c>
      <c r="B30" s="228"/>
      <c r="C30" s="204"/>
      <c r="D30" s="146"/>
      <c r="E30" s="125" t="s">
        <v>748</v>
      </c>
      <c r="F30" s="125"/>
      <c r="G30" s="251">
        <f>G31+G37</f>
        <v>0</v>
      </c>
      <c r="H30" s="252">
        <f>H31+H37</f>
        <v>962</v>
      </c>
      <c r="I30" s="251"/>
      <c r="J30" s="252"/>
      <c r="K30" s="251">
        <f>K31+K37</f>
        <v>0</v>
      </c>
      <c r="L30" s="252">
        <f>L31+L37</f>
        <v>962</v>
      </c>
    </row>
    <row r="31" spans="1:12" s="230" customFormat="1" ht="12.75">
      <c r="A31" s="228" t="s">
        <v>167</v>
      </c>
      <c r="B31" s="228"/>
      <c r="C31" s="204"/>
      <c r="D31" s="132"/>
      <c r="E31" s="270" t="s">
        <v>749</v>
      </c>
      <c r="F31" s="270"/>
      <c r="G31" s="271">
        <f>SUM(G32:G35)</f>
        <v>0</v>
      </c>
      <c r="H31" s="272">
        <f>SUM(H32:H36)</f>
        <v>136</v>
      </c>
      <c r="I31" s="271"/>
      <c r="J31" s="272"/>
      <c r="K31" s="271">
        <f>SUM(K32:K35)</f>
        <v>0</v>
      </c>
      <c r="L31" s="272">
        <f>SUM(L32:L36)</f>
        <v>136</v>
      </c>
    </row>
    <row r="32" spans="1:12" s="230" customFormat="1" ht="12.75">
      <c r="A32" s="228" t="s">
        <v>170</v>
      </c>
      <c r="B32" s="228"/>
      <c r="C32" s="204"/>
      <c r="D32" s="132"/>
      <c r="E32" s="132" t="s">
        <v>280</v>
      </c>
      <c r="F32" s="132" t="s">
        <v>731</v>
      </c>
      <c r="G32" s="257"/>
      <c r="H32" s="256">
        <v>0</v>
      </c>
      <c r="I32" s="258"/>
      <c r="J32" s="256"/>
      <c r="K32" s="257"/>
      <c r="L32" s="256">
        <v>0</v>
      </c>
    </row>
    <row r="33" spans="1:12" s="230" customFormat="1" ht="12.75">
      <c r="A33" s="228" t="s">
        <v>173</v>
      </c>
      <c r="B33" s="228"/>
      <c r="C33" s="204"/>
      <c r="D33" s="132"/>
      <c r="E33" s="132" t="s">
        <v>280</v>
      </c>
      <c r="F33" s="132" t="s">
        <v>750</v>
      </c>
      <c r="G33" s="257"/>
      <c r="H33" s="256">
        <v>0</v>
      </c>
      <c r="I33" s="258"/>
      <c r="J33" s="256"/>
      <c r="K33" s="257"/>
      <c r="L33" s="256">
        <v>0</v>
      </c>
    </row>
    <row r="34" spans="1:12" s="230" customFormat="1" ht="12.75">
      <c r="A34" s="228" t="s">
        <v>176</v>
      </c>
      <c r="B34" s="228"/>
      <c r="C34" s="204"/>
      <c r="D34" s="132"/>
      <c r="E34" s="132" t="s">
        <v>280</v>
      </c>
      <c r="F34" s="132" t="s">
        <v>734</v>
      </c>
      <c r="G34" s="257"/>
      <c r="H34" s="256">
        <v>0</v>
      </c>
      <c r="I34" s="258"/>
      <c r="J34" s="256"/>
      <c r="K34" s="257"/>
      <c r="L34" s="256">
        <v>0</v>
      </c>
    </row>
    <row r="35" spans="1:12" s="230" customFormat="1" ht="12.75">
      <c r="A35" s="228" t="s">
        <v>179</v>
      </c>
      <c r="B35" s="228"/>
      <c r="C35" s="204"/>
      <c r="D35" s="132"/>
      <c r="E35" s="132" t="s">
        <v>280</v>
      </c>
      <c r="F35" s="132" t="s">
        <v>751</v>
      </c>
      <c r="G35" s="257"/>
      <c r="H35" s="256">
        <v>0</v>
      </c>
      <c r="I35" s="258"/>
      <c r="J35" s="256"/>
      <c r="K35" s="257"/>
      <c r="L35" s="256">
        <v>0</v>
      </c>
    </row>
    <row r="36" spans="1:12" s="230" customFormat="1" ht="12.75">
      <c r="A36" s="228" t="s">
        <v>181</v>
      </c>
      <c r="B36" s="228" t="s">
        <v>752</v>
      </c>
      <c r="C36" s="204"/>
      <c r="D36" s="132"/>
      <c r="E36" s="132" t="s">
        <v>280</v>
      </c>
      <c r="F36" s="132" t="s">
        <v>753</v>
      </c>
      <c r="G36" s="257"/>
      <c r="H36" s="259">
        <v>136</v>
      </c>
      <c r="I36" s="258"/>
      <c r="J36" s="256"/>
      <c r="K36" s="257"/>
      <c r="L36" s="259">
        <v>136</v>
      </c>
    </row>
    <row r="37" spans="1:12" s="230" customFormat="1" ht="12.75">
      <c r="A37" s="228" t="s">
        <v>184</v>
      </c>
      <c r="B37" s="228"/>
      <c r="C37" s="204"/>
      <c r="D37" s="132"/>
      <c r="E37" s="270" t="s">
        <v>686</v>
      </c>
      <c r="F37" s="270"/>
      <c r="G37" s="271">
        <f>SUM(G38:G47)</f>
        <v>0</v>
      </c>
      <c r="H37" s="272">
        <f>SUM(H38:H47)</f>
        <v>826</v>
      </c>
      <c r="I37" s="271"/>
      <c r="J37" s="272"/>
      <c r="K37" s="271">
        <f>SUM(K38:K47)</f>
        <v>0</v>
      </c>
      <c r="L37" s="272">
        <f>SUM(L38:L47)</f>
        <v>826</v>
      </c>
    </row>
    <row r="38" spans="1:12" s="230" customFormat="1" ht="12.75">
      <c r="A38" s="228" t="s">
        <v>186</v>
      </c>
      <c r="B38" s="228" t="s">
        <v>695</v>
      </c>
      <c r="C38" s="204"/>
      <c r="D38" s="132"/>
      <c r="E38" s="132" t="s">
        <v>466</v>
      </c>
      <c r="F38" s="132" t="s">
        <v>727</v>
      </c>
      <c r="G38" s="257"/>
      <c r="H38" s="256">
        <v>20</v>
      </c>
      <c r="I38" s="258"/>
      <c r="J38" s="256"/>
      <c r="K38" s="257"/>
      <c r="L38" s="256">
        <v>20</v>
      </c>
    </row>
    <row r="39" spans="1:12" s="230" customFormat="1" ht="12.75">
      <c r="A39" s="228" t="s">
        <v>189</v>
      </c>
      <c r="B39" s="228"/>
      <c r="C39" s="204"/>
      <c r="D39" s="132"/>
      <c r="E39" s="132" t="s">
        <v>466</v>
      </c>
      <c r="F39" s="132" t="s">
        <v>733</v>
      </c>
      <c r="G39" s="257"/>
      <c r="H39" s="273">
        <v>2</v>
      </c>
      <c r="I39" s="258"/>
      <c r="J39" s="256"/>
      <c r="K39" s="257"/>
      <c r="L39" s="273">
        <v>2</v>
      </c>
    </row>
    <row r="40" spans="1:14" s="230" customFormat="1" ht="12.75">
      <c r="A40" s="228" t="s">
        <v>191</v>
      </c>
      <c r="B40" s="228"/>
      <c r="C40" s="204"/>
      <c r="D40" s="132"/>
      <c r="E40" s="132" t="s">
        <v>466</v>
      </c>
      <c r="F40" s="132" t="s">
        <v>754</v>
      </c>
      <c r="G40" s="257"/>
      <c r="H40" s="273">
        <v>2</v>
      </c>
      <c r="I40" s="258"/>
      <c r="J40" s="256"/>
      <c r="K40" s="257"/>
      <c r="L40" s="273">
        <v>2</v>
      </c>
      <c r="N40"/>
    </row>
    <row r="41" spans="1:12" s="230" customFormat="1" ht="12.75">
      <c r="A41" s="228" t="s">
        <v>192</v>
      </c>
      <c r="B41" s="228"/>
      <c r="C41" s="204"/>
      <c r="D41" s="132"/>
      <c r="E41" s="132" t="s">
        <v>466</v>
      </c>
      <c r="F41" s="132" t="s">
        <v>755</v>
      </c>
      <c r="G41" s="257"/>
      <c r="H41" s="273">
        <v>2</v>
      </c>
      <c r="I41" s="258"/>
      <c r="J41" s="256"/>
      <c r="K41" s="257"/>
      <c r="L41" s="273">
        <v>2</v>
      </c>
    </row>
    <row r="42" spans="1:12" s="230" customFormat="1" ht="12.75">
      <c r="A42" s="228" t="s">
        <v>193</v>
      </c>
      <c r="B42" s="228"/>
      <c r="C42" s="204"/>
      <c r="D42" s="132"/>
      <c r="E42" s="132" t="s">
        <v>466</v>
      </c>
      <c r="F42" s="132" t="s">
        <v>729</v>
      </c>
      <c r="G42" s="257"/>
      <c r="H42" s="259">
        <v>2</v>
      </c>
      <c r="I42" s="258"/>
      <c r="J42" s="256"/>
      <c r="K42" s="257"/>
      <c r="L42" s="259">
        <v>2</v>
      </c>
    </row>
    <row r="43" spans="1:12" s="230" customFormat="1" ht="12.75">
      <c r="A43" s="228" t="s">
        <v>196</v>
      </c>
      <c r="B43" s="228"/>
      <c r="C43" s="204"/>
      <c r="D43" s="132"/>
      <c r="E43" s="132" t="s">
        <v>280</v>
      </c>
      <c r="F43" s="132" t="s">
        <v>756</v>
      </c>
      <c r="G43" s="257"/>
      <c r="H43" s="256">
        <v>0</v>
      </c>
      <c r="I43" s="258"/>
      <c r="J43" s="256"/>
      <c r="K43" s="257"/>
      <c r="L43" s="256">
        <v>0</v>
      </c>
    </row>
    <row r="44" spans="1:12" s="230" customFormat="1" ht="12.75">
      <c r="A44" s="228" t="s">
        <v>197</v>
      </c>
      <c r="B44" s="228"/>
      <c r="C44" s="204"/>
      <c r="D44" s="132"/>
      <c r="E44" s="132" t="s">
        <v>280</v>
      </c>
      <c r="F44" s="132" t="s">
        <v>757</v>
      </c>
      <c r="G44" s="257"/>
      <c r="H44" s="256">
        <v>0</v>
      </c>
      <c r="I44" s="258"/>
      <c r="J44" s="256"/>
      <c r="K44" s="257"/>
      <c r="L44" s="256">
        <v>0</v>
      </c>
    </row>
    <row r="45" spans="1:12" s="230" customFormat="1" ht="12.75">
      <c r="A45" s="228" t="s">
        <v>234</v>
      </c>
      <c r="B45" s="228"/>
      <c r="C45" s="204"/>
      <c r="D45" s="132"/>
      <c r="E45" s="132" t="s">
        <v>280</v>
      </c>
      <c r="F45" s="132" t="s">
        <v>758</v>
      </c>
      <c r="G45" s="257"/>
      <c r="H45" s="256">
        <v>604</v>
      </c>
      <c r="I45" s="258"/>
      <c r="J45" s="256"/>
      <c r="K45" s="257"/>
      <c r="L45" s="256">
        <v>604</v>
      </c>
    </row>
    <row r="46" spans="1:12" s="230" customFormat="1" ht="12.75">
      <c r="A46" s="228" t="s">
        <v>237</v>
      </c>
      <c r="B46" s="228"/>
      <c r="C46" s="204"/>
      <c r="D46" s="132"/>
      <c r="E46" s="132" t="s">
        <v>280</v>
      </c>
      <c r="F46" s="132" t="s">
        <v>759</v>
      </c>
      <c r="G46" s="257"/>
      <c r="H46" s="256">
        <v>114</v>
      </c>
      <c r="I46" s="258"/>
      <c r="J46" s="256"/>
      <c r="K46" s="257"/>
      <c r="L46" s="256">
        <v>114</v>
      </c>
    </row>
    <row r="47" spans="1:12" s="230" customFormat="1" ht="12.75">
      <c r="A47" s="228" t="s">
        <v>240</v>
      </c>
      <c r="B47" s="228"/>
      <c r="C47" s="204"/>
      <c r="D47" s="132"/>
      <c r="E47" s="132" t="s">
        <v>280</v>
      </c>
      <c r="F47" s="132" t="s">
        <v>760</v>
      </c>
      <c r="G47" s="257"/>
      <c r="H47" s="256">
        <v>80</v>
      </c>
      <c r="I47" s="258"/>
      <c r="J47" s="256"/>
      <c r="K47" s="257"/>
      <c r="L47" s="256">
        <v>80</v>
      </c>
    </row>
    <row r="48" spans="1:12" s="230" customFormat="1" ht="12.75">
      <c r="A48" s="228" t="s">
        <v>243</v>
      </c>
      <c r="B48" s="228"/>
      <c r="C48" s="204"/>
      <c r="D48" s="132"/>
      <c r="E48" s="125" t="s">
        <v>761</v>
      </c>
      <c r="F48" s="125"/>
      <c r="G48" s="251">
        <f>SUM(G49:G62)</f>
        <v>29</v>
      </c>
      <c r="H48" s="251">
        <f>SUM(H49:H62)</f>
        <v>0</v>
      </c>
      <c r="I48" s="251"/>
      <c r="J48" s="251"/>
      <c r="K48" s="251">
        <f>SUM(K49:K62)</f>
        <v>29</v>
      </c>
      <c r="L48" s="251">
        <f>SUM(L49:L62)</f>
        <v>0</v>
      </c>
    </row>
    <row r="49" spans="1:12" s="230" customFormat="1" ht="12.75">
      <c r="A49" s="228" t="s">
        <v>246</v>
      </c>
      <c r="B49" s="228" t="s">
        <v>762</v>
      </c>
      <c r="C49" s="204"/>
      <c r="D49" s="132"/>
      <c r="E49" s="113" t="s">
        <v>101</v>
      </c>
      <c r="F49" s="113" t="s">
        <v>102</v>
      </c>
      <c r="G49" s="257">
        <v>15.9</v>
      </c>
      <c r="H49" s="256"/>
      <c r="I49" s="258"/>
      <c r="J49" s="256"/>
      <c r="K49" s="257">
        <v>15.9</v>
      </c>
      <c r="L49" s="256"/>
    </row>
    <row r="50" spans="1:12" s="230" customFormat="1" ht="12.75">
      <c r="A50" s="228" t="s">
        <v>293</v>
      </c>
      <c r="B50" s="228" t="s">
        <v>762</v>
      </c>
      <c r="C50" s="204"/>
      <c r="D50" s="132"/>
      <c r="E50" s="113" t="s">
        <v>103</v>
      </c>
      <c r="F50" s="113" t="s">
        <v>104</v>
      </c>
      <c r="G50" s="257">
        <v>5</v>
      </c>
      <c r="H50" s="256"/>
      <c r="I50" s="258"/>
      <c r="J50" s="256"/>
      <c r="K50" s="257">
        <v>5</v>
      </c>
      <c r="L50" s="274"/>
    </row>
    <row r="51" spans="1:12" s="230" customFormat="1" ht="12.75">
      <c r="A51" s="228" t="s">
        <v>294</v>
      </c>
      <c r="B51" s="228"/>
      <c r="C51" s="204"/>
      <c r="D51" s="132"/>
      <c r="E51" s="113" t="s">
        <v>253</v>
      </c>
      <c r="F51" s="113" t="s">
        <v>254</v>
      </c>
      <c r="G51" s="257">
        <v>0</v>
      </c>
      <c r="H51" s="256"/>
      <c r="I51" s="258"/>
      <c r="J51" s="256"/>
      <c r="K51" s="257">
        <v>0</v>
      </c>
      <c r="L51" s="256"/>
    </row>
    <row r="52" spans="1:12" s="230" customFormat="1" ht="12.75">
      <c r="A52" s="228" t="s">
        <v>298</v>
      </c>
      <c r="B52" s="228" t="s">
        <v>762</v>
      </c>
      <c r="C52" s="204"/>
      <c r="D52" s="132"/>
      <c r="E52" s="113" t="s">
        <v>105</v>
      </c>
      <c r="F52" s="113" t="s">
        <v>106</v>
      </c>
      <c r="G52" s="257">
        <v>0.5</v>
      </c>
      <c r="H52" s="256"/>
      <c r="I52" s="258"/>
      <c r="J52" s="256"/>
      <c r="K52" s="257">
        <v>0.5</v>
      </c>
      <c r="L52" s="256"/>
    </row>
    <row r="53" spans="1:12" s="230" customFormat="1" ht="12.75">
      <c r="A53" s="228" t="s">
        <v>301</v>
      </c>
      <c r="B53" s="228" t="s">
        <v>762</v>
      </c>
      <c r="C53" s="204"/>
      <c r="D53" s="132"/>
      <c r="E53" s="113" t="s">
        <v>107</v>
      </c>
      <c r="F53" s="113" t="s">
        <v>108</v>
      </c>
      <c r="G53" s="257">
        <v>1.9</v>
      </c>
      <c r="H53" s="256"/>
      <c r="I53" s="258"/>
      <c r="J53" s="256"/>
      <c r="K53" s="257">
        <v>1.9</v>
      </c>
      <c r="L53" s="256"/>
    </row>
    <row r="54" spans="1:12" s="230" customFormat="1" ht="12.75">
      <c r="A54" s="228" t="s">
        <v>303</v>
      </c>
      <c r="B54" s="228" t="s">
        <v>762</v>
      </c>
      <c r="C54" s="204"/>
      <c r="D54" s="132"/>
      <c r="E54" s="113" t="s">
        <v>109</v>
      </c>
      <c r="F54" s="113" t="s">
        <v>110</v>
      </c>
      <c r="G54" s="257">
        <v>0.30000000000000004</v>
      </c>
      <c r="H54" s="256"/>
      <c r="I54" s="258"/>
      <c r="J54" s="256"/>
      <c r="K54" s="257">
        <v>0.30000000000000004</v>
      </c>
      <c r="L54" s="256"/>
    </row>
    <row r="55" spans="1:12" s="230" customFormat="1" ht="12.75">
      <c r="A55" s="228" t="s">
        <v>304</v>
      </c>
      <c r="B55" s="228" t="s">
        <v>762</v>
      </c>
      <c r="C55" s="204"/>
      <c r="D55" s="132"/>
      <c r="E55" s="113" t="s">
        <v>111</v>
      </c>
      <c r="F55" s="113" t="s">
        <v>112</v>
      </c>
      <c r="G55" s="257">
        <v>2.9</v>
      </c>
      <c r="H55" s="256"/>
      <c r="I55" s="258"/>
      <c r="J55" s="256"/>
      <c r="K55" s="257">
        <v>2.9</v>
      </c>
      <c r="L55" s="256"/>
    </row>
    <row r="56" spans="1:12" s="230" customFormat="1" ht="12.75">
      <c r="A56" s="228" t="s">
        <v>305</v>
      </c>
      <c r="B56" s="228" t="s">
        <v>762</v>
      </c>
      <c r="C56" s="204"/>
      <c r="D56" s="132"/>
      <c r="E56" s="113" t="s">
        <v>113</v>
      </c>
      <c r="F56" s="113" t="s">
        <v>114</v>
      </c>
      <c r="G56" s="257">
        <v>0.2</v>
      </c>
      <c r="H56" s="256"/>
      <c r="I56" s="258"/>
      <c r="J56" s="256"/>
      <c r="K56" s="257">
        <v>0.2</v>
      </c>
      <c r="L56" s="256"/>
    </row>
    <row r="57" spans="1:12" s="230" customFormat="1" ht="12.75">
      <c r="A57" s="228" t="s">
        <v>306</v>
      </c>
      <c r="B57" s="228" t="s">
        <v>762</v>
      </c>
      <c r="C57" s="204"/>
      <c r="D57" s="132"/>
      <c r="E57" s="113" t="s">
        <v>116</v>
      </c>
      <c r="F57" s="113" t="s">
        <v>117</v>
      </c>
      <c r="G57" s="257">
        <v>0.6000000000000001</v>
      </c>
      <c r="H57" s="256"/>
      <c r="I57" s="258"/>
      <c r="J57" s="256"/>
      <c r="K57" s="257">
        <v>0.6000000000000001</v>
      </c>
      <c r="L57" s="256"/>
    </row>
    <row r="58" spans="1:12" s="230" customFormat="1" ht="12.75">
      <c r="A58" s="228" t="s">
        <v>307</v>
      </c>
      <c r="B58" s="228" t="s">
        <v>762</v>
      </c>
      <c r="C58" s="204"/>
      <c r="D58" s="132"/>
      <c r="E58" s="113" t="s">
        <v>119</v>
      </c>
      <c r="F58" s="113" t="s">
        <v>120</v>
      </c>
      <c r="G58" s="257">
        <v>0.2</v>
      </c>
      <c r="H58" s="256"/>
      <c r="I58" s="258"/>
      <c r="J58" s="256"/>
      <c r="K58" s="257">
        <v>0.2</v>
      </c>
      <c r="L58" s="256"/>
    </row>
    <row r="59" spans="1:12" s="230" customFormat="1" ht="12.75">
      <c r="A59" s="228" t="s">
        <v>308</v>
      </c>
      <c r="B59" s="228" t="s">
        <v>762</v>
      </c>
      <c r="C59" s="204"/>
      <c r="D59" s="132"/>
      <c r="E59" s="113" t="s">
        <v>125</v>
      </c>
      <c r="F59" s="113" t="s">
        <v>126</v>
      </c>
      <c r="G59" s="257">
        <v>0.9</v>
      </c>
      <c r="H59" s="256"/>
      <c r="I59" s="258"/>
      <c r="J59" s="256"/>
      <c r="K59" s="257">
        <v>0.9</v>
      </c>
      <c r="L59" s="256"/>
    </row>
    <row r="60" spans="1:12" s="230" customFormat="1" ht="12.75">
      <c r="A60" s="228" t="s">
        <v>309</v>
      </c>
      <c r="B60" s="228" t="s">
        <v>762</v>
      </c>
      <c r="C60" s="204"/>
      <c r="D60" s="132"/>
      <c r="E60" s="113" t="s">
        <v>128</v>
      </c>
      <c r="F60" s="113" t="s">
        <v>129</v>
      </c>
      <c r="G60" s="257">
        <v>0.2</v>
      </c>
      <c r="H60" s="256"/>
      <c r="I60" s="258"/>
      <c r="J60" s="256"/>
      <c r="K60" s="257">
        <v>0.2</v>
      </c>
      <c r="L60" s="256"/>
    </row>
    <row r="61" spans="1:12" s="230" customFormat="1" ht="12.75">
      <c r="A61" s="228" t="s">
        <v>310</v>
      </c>
      <c r="B61" s="228" t="s">
        <v>762</v>
      </c>
      <c r="C61" s="204"/>
      <c r="D61" s="132"/>
      <c r="E61" s="113" t="s">
        <v>131</v>
      </c>
      <c r="F61" s="113" t="s">
        <v>132</v>
      </c>
      <c r="G61" s="257">
        <v>0.1</v>
      </c>
      <c r="H61" s="256"/>
      <c r="I61" s="258"/>
      <c r="J61" s="256"/>
      <c r="K61" s="257">
        <v>0.1</v>
      </c>
      <c r="L61" s="256"/>
    </row>
    <row r="62" spans="1:14" s="230" customFormat="1" ht="12.75">
      <c r="A62" s="228" t="s">
        <v>311</v>
      </c>
      <c r="B62" s="228" t="s">
        <v>762</v>
      </c>
      <c r="C62" s="204"/>
      <c r="D62" s="132"/>
      <c r="E62" s="132" t="s">
        <v>255</v>
      </c>
      <c r="F62" s="132" t="s">
        <v>256</v>
      </c>
      <c r="G62" s="257">
        <v>0.30000000000000004</v>
      </c>
      <c r="H62" s="256"/>
      <c r="I62" s="258"/>
      <c r="J62" s="256"/>
      <c r="K62" s="257">
        <v>0.30000000000000004</v>
      </c>
      <c r="L62" s="256"/>
      <c r="N62"/>
    </row>
    <row r="63" spans="1:12" s="230" customFormat="1" ht="12.75">
      <c r="A63" s="228" t="s">
        <v>312</v>
      </c>
      <c r="B63" s="228"/>
      <c r="C63"/>
      <c r="D63" s="275" t="s">
        <v>763</v>
      </c>
      <c r="E63" s="118" t="s">
        <v>764</v>
      </c>
      <c r="F63" s="118"/>
      <c r="G63" s="276">
        <f>G64+G65</f>
        <v>3.9000000000000004</v>
      </c>
      <c r="H63" s="277">
        <f>H64+H65</f>
        <v>0</v>
      </c>
      <c r="I63" s="276"/>
      <c r="J63" s="277"/>
      <c r="K63" s="276">
        <f>K64+K65</f>
        <v>3.9000000000000004</v>
      </c>
      <c r="L63" s="277">
        <f>L64+L65</f>
        <v>0</v>
      </c>
    </row>
    <row r="64" spans="1:12" s="230" customFormat="1" ht="12.75">
      <c r="A64" s="228" t="s">
        <v>313</v>
      </c>
      <c r="B64" s="228" t="s">
        <v>701</v>
      </c>
      <c r="C64" s="204"/>
      <c r="D64" s="132"/>
      <c r="E64" s="132" t="s">
        <v>182</v>
      </c>
      <c r="F64" s="132" t="s">
        <v>765</v>
      </c>
      <c r="G64" s="257">
        <v>2</v>
      </c>
      <c r="H64" s="256"/>
      <c r="I64" s="258"/>
      <c r="J64" s="256"/>
      <c r="K64" s="257">
        <v>2</v>
      </c>
      <c r="L64" s="256"/>
    </row>
    <row r="65" spans="1:12" s="230" customFormat="1" ht="12.75">
      <c r="A65" s="228" t="s">
        <v>314</v>
      </c>
      <c r="B65" s="236" t="s">
        <v>701</v>
      </c>
      <c r="C65" s="237"/>
      <c r="D65" s="219"/>
      <c r="E65" s="219" t="s">
        <v>276</v>
      </c>
      <c r="F65" s="219" t="s">
        <v>277</v>
      </c>
      <c r="G65" s="278">
        <v>1.9</v>
      </c>
      <c r="H65" s="279"/>
      <c r="I65" s="280"/>
      <c r="J65" s="279"/>
      <c r="K65" s="278">
        <v>1.9</v>
      </c>
      <c r="L65" s="279"/>
    </row>
    <row r="66" spans="1:12" s="230" customFormat="1" ht="12.75">
      <c r="A66"/>
      <c r="B66"/>
      <c r="C66" s="94"/>
      <c r="D66" s="94"/>
      <c r="E66" s="94"/>
      <c r="F66" s="94"/>
      <c r="G66" s="238"/>
      <c r="H66" s="238"/>
      <c r="I66" s="238"/>
      <c r="J66" s="238"/>
      <c r="K66" s="238"/>
      <c r="L66" s="238"/>
    </row>
    <row r="67" spans="1:12" s="230" customFormat="1" ht="12.75">
      <c r="A67"/>
      <c r="B67"/>
      <c r="C67" s="94"/>
      <c r="D67" s="94"/>
      <c r="E67" s="94"/>
      <c r="F67" s="94"/>
      <c r="G67" s="238"/>
      <c r="H67" s="238"/>
      <c r="I67" s="238"/>
      <c r="J67" s="238"/>
      <c r="K67" s="238"/>
      <c r="L67" s="238"/>
    </row>
    <row r="68" spans="1:12" s="230" customFormat="1" ht="12.75">
      <c r="A68"/>
      <c r="B68"/>
      <c r="C68" s="94"/>
      <c r="D68" s="94"/>
      <c r="E68" s="94"/>
      <c r="F68" s="94"/>
      <c r="G68" s="238"/>
      <c r="H68" s="238"/>
      <c r="I68" s="238"/>
      <c r="J68" s="238"/>
      <c r="K68" s="238"/>
      <c r="L68" s="238"/>
    </row>
    <row r="69" spans="1:12" s="230" customFormat="1" ht="12.75">
      <c r="A69"/>
      <c r="B69"/>
      <c r="C69" s="94"/>
      <c r="D69" s="94"/>
      <c r="E69" s="94"/>
      <c r="F69" s="94"/>
      <c r="G69" s="238"/>
      <c r="H69" s="238"/>
      <c r="I69" s="238"/>
      <c r="J69" s="238"/>
      <c r="K69" s="238"/>
      <c r="L69" s="238"/>
    </row>
    <row r="70" spans="1:12" s="230" customFormat="1" ht="12.75">
      <c r="A70"/>
      <c r="B70"/>
      <c r="C70" s="94"/>
      <c r="D70" s="94"/>
      <c r="E70" s="94"/>
      <c r="F70" s="94"/>
      <c r="G70" s="238"/>
      <c r="H70" s="238"/>
      <c r="I70" s="238"/>
      <c r="J70" s="238"/>
      <c r="K70" s="238"/>
      <c r="L70" s="238"/>
    </row>
    <row r="71" spans="1:12" s="230" customFormat="1" ht="12.75">
      <c r="A71"/>
      <c r="B71"/>
      <c r="C71" s="94"/>
      <c r="D71" s="94"/>
      <c r="E71" s="94"/>
      <c r="F71" s="94"/>
      <c r="G71" s="238"/>
      <c r="H71" s="238"/>
      <c r="I71" s="238"/>
      <c r="J71" s="238"/>
      <c r="K71" s="238"/>
      <c r="L71" s="238"/>
    </row>
    <row r="72" spans="1:12" s="230" customFormat="1" ht="12.75">
      <c r="A72"/>
      <c r="B72"/>
      <c r="C72" s="94"/>
      <c r="D72" s="94"/>
      <c r="E72" s="94"/>
      <c r="F72" s="94"/>
      <c r="G72" s="238"/>
      <c r="H72" s="238"/>
      <c r="I72" s="238"/>
      <c r="J72" s="238"/>
      <c r="K72" s="238"/>
      <c r="L72" s="238"/>
    </row>
    <row r="73" spans="1:12" s="230" customFormat="1" ht="12.75">
      <c r="A73"/>
      <c r="B73"/>
      <c r="C73" s="94"/>
      <c r="D73" s="94"/>
      <c r="E73" s="94"/>
      <c r="F73" s="94"/>
      <c r="G73" s="238"/>
      <c r="H73" s="238"/>
      <c r="I73" s="238"/>
      <c r="J73" s="238"/>
      <c r="K73" s="238"/>
      <c r="L73" s="238"/>
    </row>
    <row r="74" spans="1:12" s="230" customFormat="1" ht="12.75">
      <c r="A74"/>
      <c r="B74"/>
      <c r="C74" s="94"/>
      <c r="D74" s="94"/>
      <c r="E74" s="94"/>
      <c r="F74" s="94"/>
      <c r="G74" s="238"/>
      <c r="H74" s="238"/>
      <c r="I74" s="238"/>
      <c r="J74" s="238"/>
      <c r="K74" s="238"/>
      <c r="L74" s="238"/>
    </row>
    <row r="75" spans="1:12" s="230" customFormat="1" ht="12.75">
      <c r="A75"/>
      <c r="B75"/>
      <c r="C75" s="94"/>
      <c r="D75" s="94"/>
      <c r="E75" s="94"/>
      <c r="F75" s="94"/>
      <c r="G75" s="238"/>
      <c r="H75" s="238"/>
      <c r="I75" s="238"/>
      <c r="J75" s="238"/>
      <c r="K75" s="238"/>
      <c r="L75" s="238"/>
    </row>
    <row r="76" spans="1:12" s="230" customFormat="1" ht="12.75">
      <c r="A76"/>
      <c r="B76"/>
      <c r="C76" s="94"/>
      <c r="D76" s="94"/>
      <c r="E76" s="94"/>
      <c r="F76" s="94"/>
      <c r="G76" s="238"/>
      <c r="H76" s="238"/>
      <c r="I76" s="238"/>
      <c r="J76" s="238"/>
      <c r="K76" s="238"/>
      <c r="L76" s="238"/>
    </row>
    <row r="77" spans="1:12" s="230" customFormat="1" ht="12.75">
      <c r="A77" s="94"/>
      <c r="B77" s="94"/>
      <c r="C77" s="94"/>
      <c r="D77" s="94"/>
      <c r="E77" s="94"/>
      <c r="F77" s="94"/>
      <c r="G77" s="238"/>
      <c r="H77" s="238"/>
      <c r="I77" s="238"/>
      <c r="J77" s="238"/>
      <c r="K77" s="238"/>
      <c r="L77" s="238"/>
    </row>
    <row r="78" spans="1:12" s="230" customFormat="1" ht="12.75">
      <c r="A78" s="94"/>
      <c r="B78" s="94"/>
      <c r="C78" s="94"/>
      <c r="D78" s="94"/>
      <c r="E78" s="94"/>
      <c r="F78" s="94"/>
      <c r="G78" s="238"/>
      <c r="H78" s="238"/>
      <c r="I78" s="238"/>
      <c r="J78" s="238"/>
      <c r="K78" s="238"/>
      <c r="L78" s="238"/>
    </row>
    <row r="79" spans="1:12" s="230" customFormat="1" ht="12.75">
      <c r="A79" s="94"/>
      <c r="B79" s="94"/>
      <c r="C79" s="94"/>
      <c r="D79" s="94"/>
      <c r="E79" s="94"/>
      <c r="F79" s="94"/>
      <c r="G79" s="238"/>
      <c r="H79" s="238"/>
      <c r="I79" s="238"/>
      <c r="J79" s="238"/>
      <c r="K79" s="238"/>
      <c r="L79" s="238"/>
    </row>
    <row r="80" spans="1:12" s="230" customFormat="1" ht="12.75">
      <c r="A80" s="94"/>
      <c r="B80" s="94"/>
      <c r="C80" s="94"/>
      <c r="D80" s="94"/>
      <c r="E80" s="94"/>
      <c r="F80" s="94"/>
      <c r="G80" s="238"/>
      <c r="H80" s="238"/>
      <c r="I80" s="238"/>
      <c r="J80" s="238"/>
      <c r="K80" s="238"/>
      <c r="L80" s="238"/>
    </row>
    <row r="81" spans="1:12" s="230" customFormat="1" ht="12.75">
      <c r="A81" s="94"/>
      <c r="B81"/>
      <c r="C81"/>
      <c r="D81"/>
      <c r="E81"/>
      <c r="F81"/>
      <c r="G81" s="238"/>
      <c r="H81" s="238"/>
      <c r="I81" s="238"/>
      <c r="J81" s="238"/>
      <c r="K81" s="238"/>
      <c r="L81" s="238"/>
    </row>
    <row r="82" spans="1:12" s="230" customFormat="1" ht="12.75">
      <c r="A82" s="94"/>
      <c r="B82"/>
      <c r="C82"/>
      <c r="D82"/>
      <c r="E82"/>
      <c r="F82"/>
      <c r="G82" s="238"/>
      <c r="H82" s="238"/>
      <c r="I82" s="238"/>
      <c r="J82" s="238"/>
      <c r="K82" s="238"/>
      <c r="L82" s="238"/>
    </row>
    <row r="83" spans="1:12" s="230" customFormat="1" ht="12.75">
      <c r="A83" s="94"/>
      <c r="B83"/>
      <c r="C83"/>
      <c r="D83"/>
      <c r="E83"/>
      <c r="F83"/>
      <c r="G83" s="238"/>
      <c r="H83" s="238"/>
      <c r="I83" s="238"/>
      <c r="J83" s="238"/>
      <c r="K83" s="238"/>
      <c r="L83" s="238"/>
    </row>
    <row r="84" ht="12.75">
      <c r="A84" s="94"/>
    </row>
    <row r="85" ht="12.75">
      <c r="A85" s="94"/>
    </row>
    <row r="86" ht="12.75">
      <c r="A86" s="94"/>
    </row>
    <row r="87" ht="12.75">
      <c r="A87" s="94"/>
    </row>
    <row r="88" ht="12.75">
      <c r="A88" s="94"/>
    </row>
    <row r="89" ht="12.75">
      <c r="A89" s="94"/>
    </row>
    <row r="90" ht="12.75">
      <c r="A90" s="94"/>
    </row>
    <row r="91" ht="12.75">
      <c r="A91" s="94"/>
    </row>
  </sheetData>
  <mergeCells count="26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9:F9"/>
    <mergeCell ref="E19:F19"/>
    <mergeCell ref="E23:F23"/>
    <mergeCell ref="E27:F27"/>
    <mergeCell ref="E30:F30"/>
    <mergeCell ref="E31:F31"/>
    <mergeCell ref="E37:F37"/>
    <mergeCell ref="E48:F48"/>
    <mergeCell ref="E63:F63"/>
  </mergeCells>
  <printOptions/>
  <pageMargins left="0.7875" right="0.7875" top="0.7875" bottom="0.9541666666666666" header="0.5118055555555556" footer="0.7875"/>
  <pageSetup fitToHeight="2" fitToWidth="1" horizontalDpi="300" verticalDpi="300" orientation="landscape" paperSize="9"/>
  <headerFooter alignWithMargins="0">
    <oddFooter>&amp;R&amp;"Times New Roman,Normálne"&amp;12&amp;P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workbookViewId="0" topLeftCell="A34">
      <selection activeCell="H20" sqref="H20"/>
    </sheetView>
  </sheetViews>
  <sheetFormatPr defaultColWidth="12.57421875" defaultRowHeight="12.75"/>
  <cols>
    <col min="1" max="1" width="4.00390625" style="94" customWidth="1"/>
    <col min="2" max="2" width="6.421875" style="94" customWidth="1"/>
    <col min="3" max="3" width="6.57421875" style="94" customWidth="1"/>
    <col min="4" max="4" width="7.421875" style="94" customWidth="1"/>
    <col min="5" max="5" width="7.57421875" style="94" customWidth="1"/>
    <col min="6" max="6" width="36.57421875" style="94" customWidth="1"/>
    <col min="7" max="12" width="11.57421875" style="238" customWidth="1"/>
    <col min="13" max="16384" width="11.57421875" style="0" customWidth="1"/>
  </cols>
  <sheetData>
    <row r="1" spans="1:12" ht="19.5">
      <c r="A1" s="147" t="s">
        <v>766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3" spans="1:12" ht="12.75" customHeight="1">
      <c r="A3" s="96"/>
      <c r="B3" s="96" t="s">
        <v>92</v>
      </c>
      <c r="C3" s="97" t="s">
        <v>93</v>
      </c>
      <c r="D3" s="97"/>
      <c r="E3" s="96" t="s">
        <v>94</v>
      </c>
      <c r="F3" s="96"/>
      <c r="G3" s="239" t="s">
        <v>66</v>
      </c>
      <c r="H3" s="239"/>
      <c r="I3" s="239"/>
      <c r="J3" s="239"/>
      <c r="K3" s="239"/>
      <c r="L3" s="239"/>
    </row>
    <row r="4" spans="1:12" ht="12.75">
      <c r="A4" s="96"/>
      <c r="B4" s="96"/>
      <c r="C4" s="96"/>
      <c r="D4" s="97"/>
      <c r="E4" s="96"/>
      <c r="F4" s="96"/>
      <c r="G4" s="240" t="s">
        <v>38</v>
      </c>
      <c r="H4" s="240"/>
      <c r="I4" s="240" t="s">
        <v>39</v>
      </c>
      <c r="J4" s="240"/>
      <c r="K4" s="240" t="s">
        <v>40</v>
      </c>
      <c r="L4" s="240"/>
    </row>
    <row r="5" spans="1:12" ht="12.75" customHeight="1">
      <c r="A5" s="96"/>
      <c r="B5" s="96"/>
      <c r="C5" s="96"/>
      <c r="D5" s="97"/>
      <c r="E5" s="96"/>
      <c r="F5" s="96"/>
      <c r="G5" s="241" t="s">
        <v>95</v>
      </c>
      <c r="H5" s="242" t="s">
        <v>96</v>
      </c>
      <c r="I5" s="241" t="s">
        <v>95</v>
      </c>
      <c r="J5" s="242" t="s">
        <v>96</v>
      </c>
      <c r="K5" s="241" t="s">
        <v>95</v>
      </c>
      <c r="L5" s="242" t="s">
        <v>96</v>
      </c>
    </row>
    <row r="6" spans="1:12" ht="12.75">
      <c r="A6" s="96"/>
      <c r="B6" s="96"/>
      <c r="C6" s="96"/>
      <c r="D6" s="97"/>
      <c r="E6" s="96"/>
      <c r="F6" s="96"/>
      <c r="G6" s="241"/>
      <c r="H6" s="241"/>
      <c r="I6" s="241"/>
      <c r="J6" s="241"/>
      <c r="K6" s="241"/>
      <c r="L6" s="241"/>
    </row>
    <row r="7" spans="1:12" ht="12.75">
      <c r="A7" s="102" t="s">
        <v>67</v>
      </c>
      <c r="B7" s="281"/>
      <c r="C7" s="282" t="s">
        <v>671</v>
      </c>
      <c r="D7" s="283" t="s">
        <v>722</v>
      </c>
      <c r="E7" s="283"/>
      <c r="F7" s="283"/>
      <c r="G7" s="284">
        <f>G8+G18+G21+G25</f>
        <v>432.7</v>
      </c>
      <c r="H7" s="285">
        <f>H8+H18+H21+H25</f>
        <v>1285.5</v>
      </c>
      <c r="I7" s="284"/>
      <c r="J7" s="285"/>
      <c r="K7" s="284">
        <f>K8+K18+K21+K25</f>
        <v>432.7</v>
      </c>
      <c r="L7" s="285">
        <f>L8+L18+L21+L25</f>
        <v>1285.5</v>
      </c>
    </row>
    <row r="8" spans="1:12" ht="12.75">
      <c r="A8" s="108" t="s">
        <v>69</v>
      </c>
      <c r="B8" s="286"/>
      <c r="C8" s="108"/>
      <c r="D8" s="110" t="s">
        <v>767</v>
      </c>
      <c r="E8" s="287" t="s">
        <v>768</v>
      </c>
      <c r="F8" s="287"/>
      <c r="G8" s="249">
        <f>SUM(G9:G17)</f>
        <v>296</v>
      </c>
      <c r="H8" s="250">
        <f>SUM(H9:H17)</f>
        <v>90</v>
      </c>
      <c r="I8" s="249"/>
      <c r="J8" s="250"/>
      <c r="K8" s="249">
        <f>SUM(K9:K17)</f>
        <v>296</v>
      </c>
      <c r="L8" s="250">
        <f>SUM(L9:L17)</f>
        <v>90</v>
      </c>
    </row>
    <row r="9" spans="1:12" ht="12.75">
      <c r="A9" s="108" t="s">
        <v>71</v>
      </c>
      <c r="B9" s="108" t="s">
        <v>701</v>
      </c>
      <c r="C9" s="228"/>
      <c r="D9" s="132"/>
      <c r="E9" s="132" t="s">
        <v>146</v>
      </c>
      <c r="F9" s="132" t="s">
        <v>769</v>
      </c>
      <c r="G9" s="288">
        <v>150</v>
      </c>
      <c r="H9" s="289"/>
      <c r="I9" s="290"/>
      <c r="J9" s="289"/>
      <c r="K9" s="288">
        <v>150</v>
      </c>
      <c r="L9" s="289"/>
    </row>
    <row r="10" spans="1:12" ht="12.75">
      <c r="A10" s="108" t="s">
        <v>73</v>
      </c>
      <c r="B10" s="108" t="s">
        <v>701</v>
      </c>
      <c r="C10" s="108"/>
      <c r="D10" s="113"/>
      <c r="E10" s="113" t="s">
        <v>137</v>
      </c>
      <c r="F10" s="291" t="s">
        <v>770</v>
      </c>
      <c r="G10" s="292">
        <v>17</v>
      </c>
      <c r="H10" s="289"/>
      <c r="I10" s="293"/>
      <c r="J10" s="289"/>
      <c r="K10" s="292">
        <v>17</v>
      </c>
      <c r="L10" s="289"/>
    </row>
    <row r="11" spans="1:12" ht="12.75">
      <c r="A11" s="108" t="s">
        <v>75</v>
      </c>
      <c r="B11" s="108" t="s">
        <v>701</v>
      </c>
      <c r="C11" s="108"/>
      <c r="D11" s="113"/>
      <c r="E11" s="113" t="s">
        <v>146</v>
      </c>
      <c r="F11" s="113" t="s">
        <v>771</v>
      </c>
      <c r="G11" s="288">
        <v>17</v>
      </c>
      <c r="H11" s="289"/>
      <c r="I11" s="290"/>
      <c r="J11" s="289"/>
      <c r="K11" s="288">
        <v>17</v>
      </c>
      <c r="L11" s="289"/>
    </row>
    <row r="12" spans="1:12" ht="12.75">
      <c r="A12" s="108" t="s">
        <v>77</v>
      </c>
      <c r="B12" s="108" t="s">
        <v>701</v>
      </c>
      <c r="C12" s="108"/>
      <c r="D12" s="113"/>
      <c r="E12" s="113" t="s">
        <v>182</v>
      </c>
      <c r="F12" s="113" t="s">
        <v>772</v>
      </c>
      <c r="G12" s="288">
        <v>84</v>
      </c>
      <c r="H12" s="289"/>
      <c r="I12" s="290"/>
      <c r="J12" s="289"/>
      <c r="K12" s="288">
        <v>84</v>
      </c>
      <c r="L12" s="289"/>
    </row>
    <row r="13" spans="1:12" ht="12.75">
      <c r="A13" s="108" t="s">
        <v>79</v>
      </c>
      <c r="B13" s="108" t="s">
        <v>701</v>
      </c>
      <c r="C13" s="108"/>
      <c r="D13" s="113"/>
      <c r="E13" s="113" t="s">
        <v>146</v>
      </c>
      <c r="F13" s="113" t="s">
        <v>773</v>
      </c>
      <c r="G13" s="288">
        <v>6</v>
      </c>
      <c r="H13" s="289"/>
      <c r="I13" s="290"/>
      <c r="J13" s="289"/>
      <c r="K13" s="288">
        <v>6</v>
      </c>
      <c r="L13" s="289"/>
    </row>
    <row r="14" spans="1:12" ht="12.75">
      <c r="A14" s="108" t="s">
        <v>81</v>
      </c>
      <c r="B14" s="108" t="s">
        <v>701</v>
      </c>
      <c r="C14" s="108"/>
      <c r="D14" s="113"/>
      <c r="E14" s="113" t="s">
        <v>146</v>
      </c>
      <c r="F14" s="113" t="s">
        <v>774</v>
      </c>
      <c r="G14" s="288">
        <v>5</v>
      </c>
      <c r="H14" s="289"/>
      <c r="I14" s="290"/>
      <c r="J14" s="289"/>
      <c r="K14" s="288">
        <v>5</v>
      </c>
      <c r="L14" s="289"/>
    </row>
    <row r="15" spans="1:12" ht="12.75">
      <c r="A15" s="108" t="s">
        <v>83</v>
      </c>
      <c r="B15" s="108" t="s">
        <v>701</v>
      </c>
      <c r="C15" s="108"/>
      <c r="D15" s="113"/>
      <c r="E15" s="113" t="s">
        <v>595</v>
      </c>
      <c r="F15" s="113" t="s">
        <v>775</v>
      </c>
      <c r="G15" s="288">
        <v>1</v>
      </c>
      <c r="H15" s="289"/>
      <c r="I15" s="290"/>
      <c r="J15" s="289"/>
      <c r="K15" s="288">
        <v>1</v>
      </c>
      <c r="L15" s="289"/>
    </row>
    <row r="16" spans="1:12" ht="12.75">
      <c r="A16" s="108" t="s">
        <v>85</v>
      </c>
      <c r="B16" s="108" t="s">
        <v>701</v>
      </c>
      <c r="C16" s="108"/>
      <c r="D16" s="113"/>
      <c r="E16" s="113" t="s">
        <v>146</v>
      </c>
      <c r="F16" s="113" t="s">
        <v>776</v>
      </c>
      <c r="G16" s="288">
        <v>16</v>
      </c>
      <c r="H16" s="289"/>
      <c r="I16" s="290"/>
      <c r="J16" s="289"/>
      <c r="K16" s="288">
        <v>16</v>
      </c>
      <c r="L16" s="289"/>
    </row>
    <row r="17" spans="1:12" ht="12.75">
      <c r="A17" s="108" t="s">
        <v>115</v>
      </c>
      <c r="B17" s="108" t="s">
        <v>194</v>
      </c>
      <c r="C17" s="108"/>
      <c r="D17" s="113"/>
      <c r="E17" s="113" t="s">
        <v>688</v>
      </c>
      <c r="F17" s="113" t="s">
        <v>777</v>
      </c>
      <c r="G17" s="288"/>
      <c r="H17" s="289">
        <v>90</v>
      </c>
      <c r="I17" s="290"/>
      <c r="J17" s="289"/>
      <c r="K17" s="288"/>
      <c r="L17" s="289">
        <v>90</v>
      </c>
    </row>
    <row r="18" spans="1:12" ht="12.75">
      <c r="A18" s="108" t="s">
        <v>118</v>
      </c>
      <c r="B18" s="108"/>
      <c r="C18" s="108"/>
      <c r="D18" s="110" t="s">
        <v>778</v>
      </c>
      <c r="E18" s="110" t="s">
        <v>779</v>
      </c>
      <c r="F18" s="110"/>
      <c r="G18" s="294">
        <f>SUM(G19:G20)</f>
        <v>0</v>
      </c>
      <c r="H18" s="250">
        <f>SUM(H19:H20)</f>
        <v>1169</v>
      </c>
      <c r="I18" s="294"/>
      <c r="J18" s="250"/>
      <c r="K18" s="294">
        <f>SUM(K19:K20)</f>
        <v>0</v>
      </c>
      <c r="L18" s="250">
        <f>SUM(L19:L20)</f>
        <v>1169</v>
      </c>
    </row>
    <row r="19" spans="1:12" ht="12.75">
      <c r="A19" s="108" t="s">
        <v>121</v>
      </c>
      <c r="B19" s="108" t="s">
        <v>194</v>
      </c>
      <c r="C19" s="108"/>
      <c r="D19" s="113"/>
      <c r="E19" s="113" t="s">
        <v>688</v>
      </c>
      <c r="F19" s="113" t="s">
        <v>780</v>
      </c>
      <c r="G19" s="288"/>
      <c r="H19" s="289">
        <v>728</v>
      </c>
      <c r="I19" s="290"/>
      <c r="J19" s="289"/>
      <c r="K19" s="288"/>
      <c r="L19" s="289">
        <v>728</v>
      </c>
    </row>
    <row r="20" spans="1:13" ht="12.75">
      <c r="A20" s="108" t="s">
        <v>124</v>
      </c>
      <c r="B20" s="108" t="s">
        <v>194</v>
      </c>
      <c r="C20" s="108"/>
      <c r="D20" s="113"/>
      <c r="E20" s="113" t="s">
        <v>688</v>
      </c>
      <c r="F20" s="113" t="s">
        <v>781</v>
      </c>
      <c r="G20" s="288"/>
      <c r="H20" s="289">
        <v>441</v>
      </c>
      <c r="I20" s="290"/>
      <c r="J20" s="289"/>
      <c r="K20" s="288"/>
      <c r="L20" s="289">
        <v>441</v>
      </c>
      <c r="M20" t="s">
        <v>782</v>
      </c>
    </row>
    <row r="21" spans="1:12" ht="12.75">
      <c r="A21" s="108" t="s">
        <v>127</v>
      </c>
      <c r="B21" s="108"/>
      <c r="C21" s="108"/>
      <c r="D21" s="275" t="s">
        <v>783</v>
      </c>
      <c r="E21" s="110" t="s">
        <v>784</v>
      </c>
      <c r="F21" s="110"/>
      <c r="G21" s="294">
        <f>SUM(G22:G24)</f>
        <v>8.2</v>
      </c>
      <c r="H21" s="250">
        <f>SUM(H22:H24)</f>
        <v>0</v>
      </c>
      <c r="I21" s="294"/>
      <c r="J21" s="250"/>
      <c r="K21" s="294">
        <f>SUM(K22:K24)</f>
        <v>8.2</v>
      </c>
      <c r="L21" s="250">
        <f>SUM(L22:L24)</f>
        <v>0</v>
      </c>
    </row>
    <row r="22" spans="1:12" ht="12.75">
      <c r="A22" s="108" t="s">
        <v>130</v>
      </c>
      <c r="B22" s="108" t="s">
        <v>701</v>
      </c>
      <c r="C22" s="108"/>
      <c r="D22" s="113"/>
      <c r="E22" s="113" t="s">
        <v>146</v>
      </c>
      <c r="F22" s="113" t="s">
        <v>785</v>
      </c>
      <c r="G22" s="288">
        <v>2.9</v>
      </c>
      <c r="H22" s="289"/>
      <c r="I22" s="290"/>
      <c r="J22" s="289"/>
      <c r="K22" s="288">
        <v>2.9</v>
      </c>
      <c r="L22" s="289"/>
    </row>
    <row r="23" spans="1:12" ht="12.75">
      <c r="A23" s="108" t="s">
        <v>133</v>
      </c>
      <c r="B23" s="108" t="s">
        <v>701</v>
      </c>
      <c r="C23" s="108"/>
      <c r="D23" s="113"/>
      <c r="E23" s="113" t="s">
        <v>146</v>
      </c>
      <c r="F23" s="113" t="s">
        <v>786</v>
      </c>
      <c r="G23" s="288">
        <v>1.4</v>
      </c>
      <c r="H23" s="289"/>
      <c r="I23" s="290"/>
      <c r="J23" s="289"/>
      <c r="K23" s="288">
        <v>1.4</v>
      </c>
      <c r="L23" s="289"/>
    </row>
    <row r="24" spans="1:12" ht="12.75">
      <c r="A24" s="108" t="s">
        <v>136</v>
      </c>
      <c r="B24" s="108" t="s">
        <v>701</v>
      </c>
      <c r="C24" s="108"/>
      <c r="D24" s="113"/>
      <c r="E24" s="113" t="s">
        <v>146</v>
      </c>
      <c r="F24" s="113" t="s">
        <v>787</v>
      </c>
      <c r="G24" s="288">
        <v>3.9</v>
      </c>
      <c r="H24" s="289"/>
      <c r="I24" s="290"/>
      <c r="J24" s="289"/>
      <c r="K24" s="288">
        <v>3.9</v>
      </c>
      <c r="L24" s="289"/>
    </row>
    <row r="25" spans="1:12" ht="12.75">
      <c r="A25" s="108" t="s">
        <v>139</v>
      </c>
      <c r="B25" s="108"/>
      <c r="C25" s="108"/>
      <c r="D25" s="275" t="s">
        <v>788</v>
      </c>
      <c r="E25" s="110" t="s">
        <v>789</v>
      </c>
      <c r="F25" s="110"/>
      <c r="G25" s="294">
        <f>G26+G32+G33+G37</f>
        <v>128.5</v>
      </c>
      <c r="H25" s="250">
        <f>H26+H32+H33+H37</f>
        <v>26.5</v>
      </c>
      <c r="I25" s="294"/>
      <c r="J25" s="250"/>
      <c r="K25" s="294">
        <f>K26+K32+K33+K37</f>
        <v>128.5</v>
      </c>
      <c r="L25" s="250">
        <f>L26+L32+L33+L37</f>
        <v>26.5</v>
      </c>
    </row>
    <row r="26" spans="1:12" ht="12.75">
      <c r="A26" s="108" t="s">
        <v>142</v>
      </c>
      <c r="B26" s="108"/>
      <c r="C26" s="108"/>
      <c r="D26" s="113"/>
      <c r="E26" s="113"/>
      <c r="F26" s="125" t="s">
        <v>790</v>
      </c>
      <c r="G26" s="251">
        <f>SUM(G27:G31)</f>
        <v>2</v>
      </c>
      <c r="H26" s="252">
        <f>SUM(H27:H31)</f>
        <v>0</v>
      </c>
      <c r="I26" s="251"/>
      <c r="J26" s="252"/>
      <c r="K26" s="251">
        <f>SUM(K27:K31)</f>
        <v>2</v>
      </c>
      <c r="L26" s="252">
        <f>SUM(L27:L31)</f>
        <v>0</v>
      </c>
    </row>
    <row r="27" spans="1:12" ht="12.75">
      <c r="A27" s="108" t="s">
        <v>145</v>
      </c>
      <c r="B27" s="108" t="s">
        <v>701</v>
      </c>
      <c r="C27" s="108"/>
      <c r="D27" s="113"/>
      <c r="E27" s="113" t="s">
        <v>134</v>
      </c>
      <c r="F27" s="113" t="s">
        <v>791</v>
      </c>
      <c r="G27" s="288">
        <v>0.1</v>
      </c>
      <c r="H27" s="289"/>
      <c r="I27" s="290"/>
      <c r="J27" s="289"/>
      <c r="K27" s="288">
        <v>0.1</v>
      </c>
      <c r="L27" s="289"/>
    </row>
    <row r="28" spans="1:12" ht="12.75">
      <c r="A28" s="108" t="s">
        <v>148</v>
      </c>
      <c r="B28" s="108" t="s">
        <v>701</v>
      </c>
      <c r="C28" s="108"/>
      <c r="D28" s="113"/>
      <c r="E28" s="113" t="s">
        <v>137</v>
      </c>
      <c r="F28" s="113" t="s">
        <v>792</v>
      </c>
      <c r="G28" s="288">
        <v>0.8</v>
      </c>
      <c r="H28" s="289"/>
      <c r="I28" s="290"/>
      <c r="J28" s="289"/>
      <c r="K28" s="288">
        <v>0.8</v>
      </c>
      <c r="L28" s="289"/>
    </row>
    <row r="29" spans="1:12" ht="12.75">
      <c r="A29" s="108" t="s">
        <v>150</v>
      </c>
      <c r="B29" s="108" t="s">
        <v>701</v>
      </c>
      <c r="C29" s="108"/>
      <c r="D29" s="113"/>
      <c r="E29" s="113" t="s">
        <v>146</v>
      </c>
      <c r="F29" s="113" t="s">
        <v>793</v>
      </c>
      <c r="G29" s="288">
        <v>0.5</v>
      </c>
      <c r="H29" s="289"/>
      <c r="I29" s="290"/>
      <c r="J29" s="289"/>
      <c r="K29" s="288">
        <v>0.5</v>
      </c>
      <c r="L29" s="289"/>
    </row>
    <row r="30" spans="1:12" ht="12.75">
      <c r="A30" s="108" t="s">
        <v>153</v>
      </c>
      <c r="B30" s="108" t="s">
        <v>701</v>
      </c>
      <c r="C30" s="108"/>
      <c r="D30" s="113"/>
      <c r="E30" s="113" t="s">
        <v>182</v>
      </c>
      <c r="F30" s="113" t="s">
        <v>794</v>
      </c>
      <c r="G30" s="288">
        <v>0.5</v>
      </c>
      <c r="H30" s="289"/>
      <c r="I30" s="290"/>
      <c r="J30" s="289"/>
      <c r="K30" s="288">
        <v>0.5</v>
      </c>
      <c r="L30" s="289"/>
    </row>
    <row r="31" spans="1:12" ht="12.75">
      <c r="A31" s="108" t="s">
        <v>167</v>
      </c>
      <c r="B31" s="108" t="s">
        <v>701</v>
      </c>
      <c r="C31" s="108"/>
      <c r="D31" s="113"/>
      <c r="E31" s="113" t="s">
        <v>137</v>
      </c>
      <c r="F31" s="113" t="s">
        <v>795</v>
      </c>
      <c r="G31" s="288">
        <v>0.1</v>
      </c>
      <c r="H31" s="289"/>
      <c r="I31" s="290"/>
      <c r="J31" s="289"/>
      <c r="K31" s="288">
        <v>0.1</v>
      </c>
      <c r="L31" s="289"/>
    </row>
    <row r="32" spans="1:12" ht="12.75">
      <c r="A32" s="108" t="s">
        <v>170</v>
      </c>
      <c r="B32" s="108" t="s">
        <v>701</v>
      </c>
      <c r="C32" s="108"/>
      <c r="D32" s="113"/>
      <c r="E32" s="113" t="s">
        <v>146</v>
      </c>
      <c r="F32" s="125" t="s">
        <v>796</v>
      </c>
      <c r="G32" s="251">
        <v>115</v>
      </c>
      <c r="H32" s="252">
        <v>15</v>
      </c>
      <c r="I32" s="295"/>
      <c r="J32" s="252"/>
      <c r="K32" s="251">
        <v>115</v>
      </c>
      <c r="L32" s="252">
        <v>15</v>
      </c>
    </row>
    <row r="33" spans="1:12" ht="12.75">
      <c r="A33" s="108" t="s">
        <v>173</v>
      </c>
      <c r="B33" s="108"/>
      <c r="C33" s="108"/>
      <c r="D33" s="113"/>
      <c r="E33" s="113"/>
      <c r="F33" s="125" t="s">
        <v>797</v>
      </c>
      <c r="G33" s="251">
        <f>SUM(G34:G36)</f>
        <v>1.5</v>
      </c>
      <c r="H33" s="252">
        <f>SUM(H34:H36)</f>
        <v>11.5</v>
      </c>
      <c r="I33" s="251"/>
      <c r="J33" s="252"/>
      <c r="K33" s="251">
        <f>SUM(K34:K36)</f>
        <v>1.5</v>
      </c>
      <c r="L33" s="252">
        <f>SUM(L34:L36)</f>
        <v>11.5</v>
      </c>
    </row>
    <row r="34" spans="1:12" ht="12.75">
      <c r="A34" s="108" t="s">
        <v>176</v>
      </c>
      <c r="B34" s="108" t="s">
        <v>695</v>
      </c>
      <c r="C34" s="108"/>
      <c r="D34" s="113"/>
      <c r="E34" s="113" t="s">
        <v>666</v>
      </c>
      <c r="F34" s="113" t="s">
        <v>798</v>
      </c>
      <c r="G34" s="288"/>
      <c r="H34" s="289">
        <v>1.5</v>
      </c>
      <c r="I34" s="290"/>
      <c r="J34" s="289"/>
      <c r="K34" s="288"/>
      <c r="L34" s="289">
        <v>1.5</v>
      </c>
    </row>
    <row r="35" spans="1:12" ht="12.75">
      <c r="A35" s="108" t="s">
        <v>179</v>
      </c>
      <c r="B35" s="108" t="s">
        <v>695</v>
      </c>
      <c r="C35" s="108"/>
      <c r="D35" s="113"/>
      <c r="E35" s="113" t="s">
        <v>721</v>
      </c>
      <c r="F35" s="113" t="s">
        <v>799</v>
      </c>
      <c r="G35" s="288"/>
      <c r="H35" s="259">
        <v>10</v>
      </c>
      <c r="I35" s="290"/>
      <c r="J35" s="289"/>
      <c r="K35" s="288"/>
      <c r="L35" s="259">
        <v>10</v>
      </c>
    </row>
    <row r="36" spans="1:12" s="230" customFormat="1" ht="12.75">
      <c r="A36" s="108" t="s">
        <v>181</v>
      </c>
      <c r="B36" s="228" t="s">
        <v>701</v>
      </c>
      <c r="C36" s="228"/>
      <c r="D36" s="132"/>
      <c r="E36" s="132" t="s">
        <v>146</v>
      </c>
      <c r="F36" s="132" t="s">
        <v>800</v>
      </c>
      <c r="G36" s="257">
        <v>1.5</v>
      </c>
      <c r="H36" s="256"/>
      <c r="I36" s="258"/>
      <c r="J36" s="256"/>
      <c r="K36" s="257">
        <v>1.5</v>
      </c>
      <c r="L36" s="256"/>
    </row>
    <row r="37" spans="1:12" ht="12.75">
      <c r="A37" s="108" t="s">
        <v>184</v>
      </c>
      <c r="B37" s="228" t="s">
        <v>701</v>
      </c>
      <c r="C37" s="228"/>
      <c r="D37" s="132"/>
      <c r="E37" s="125" t="s">
        <v>146</v>
      </c>
      <c r="F37" s="125" t="s">
        <v>801</v>
      </c>
      <c r="G37" s="251">
        <v>10</v>
      </c>
      <c r="H37" s="252"/>
      <c r="I37" s="295"/>
      <c r="J37" s="252"/>
      <c r="K37" s="251">
        <v>10</v>
      </c>
      <c r="L37" s="252"/>
    </row>
    <row r="38" spans="1:12" s="230" customFormat="1" ht="12.75">
      <c r="A38" s="108" t="s">
        <v>186</v>
      </c>
      <c r="B38" s="216"/>
      <c r="C38" s="296" t="s">
        <v>97</v>
      </c>
      <c r="D38" s="128" t="s">
        <v>98</v>
      </c>
      <c r="E38" s="128"/>
      <c r="F38" s="128"/>
      <c r="G38" s="297">
        <f>G39+G43</f>
        <v>133.85000000000002</v>
      </c>
      <c r="H38" s="298">
        <f>H39+H43</f>
        <v>2024</v>
      </c>
      <c r="I38" s="297"/>
      <c r="J38" s="298"/>
      <c r="K38" s="297">
        <f>K39+K43</f>
        <v>133.85000000000002</v>
      </c>
      <c r="L38" s="298">
        <f>L39+L43</f>
        <v>2024</v>
      </c>
    </row>
    <row r="39" spans="1:12" ht="12.75">
      <c r="A39" s="108" t="s">
        <v>189</v>
      </c>
      <c r="B39" s="108"/>
      <c r="C39" s="108"/>
      <c r="D39" s="275" t="s">
        <v>668</v>
      </c>
      <c r="E39" s="110" t="s">
        <v>669</v>
      </c>
      <c r="F39" s="110"/>
      <c r="G39" s="294">
        <f>G40</f>
        <v>51</v>
      </c>
      <c r="H39" s="250">
        <f>H40</f>
        <v>0</v>
      </c>
      <c r="I39" s="294"/>
      <c r="J39" s="250"/>
      <c r="K39" s="294">
        <f>K40</f>
        <v>51</v>
      </c>
      <c r="L39" s="250">
        <f>L40</f>
        <v>0</v>
      </c>
    </row>
    <row r="40" spans="1:12" ht="12.75">
      <c r="A40" s="108" t="s">
        <v>191</v>
      </c>
      <c r="B40" s="108"/>
      <c r="C40" s="108"/>
      <c r="D40" s="113"/>
      <c r="E40" s="125" t="s">
        <v>146</v>
      </c>
      <c r="F40" s="125" t="s">
        <v>802</v>
      </c>
      <c r="G40" s="251">
        <f>SUM(G41:G42)</f>
        <v>51</v>
      </c>
      <c r="H40" s="252">
        <f>SUM(H41:H42)</f>
        <v>0</v>
      </c>
      <c r="I40" s="251"/>
      <c r="J40" s="252"/>
      <c r="K40" s="251">
        <f>SUM(K41:K42)</f>
        <v>51</v>
      </c>
      <c r="L40" s="252">
        <f>SUM(L41:L42)</f>
        <v>0</v>
      </c>
    </row>
    <row r="41" spans="1:12" ht="12.75">
      <c r="A41" s="108" t="s">
        <v>192</v>
      </c>
      <c r="B41" s="108" t="s">
        <v>701</v>
      </c>
      <c r="C41" s="108"/>
      <c r="D41" s="113"/>
      <c r="E41" s="113" t="s">
        <v>146</v>
      </c>
      <c r="F41" s="113" t="s">
        <v>803</v>
      </c>
      <c r="G41" s="288">
        <v>3</v>
      </c>
      <c r="H41" s="289"/>
      <c r="I41" s="290"/>
      <c r="J41" s="289"/>
      <c r="K41" s="288">
        <v>3</v>
      </c>
      <c r="L41" s="289"/>
    </row>
    <row r="42" spans="1:12" s="230" customFormat="1" ht="12.75">
      <c r="A42" s="108" t="s">
        <v>193</v>
      </c>
      <c r="B42" s="228" t="s">
        <v>701</v>
      </c>
      <c r="C42" s="228"/>
      <c r="D42" s="132"/>
      <c r="E42" s="132" t="s">
        <v>146</v>
      </c>
      <c r="F42" s="132" t="s">
        <v>804</v>
      </c>
      <c r="G42" s="257">
        <v>48</v>
      </c>
      <c r="H42" s="256"/>
      <c r="I42" s="258"/>
      <c r="J42" s="256"/>
      <c r="K42" s="257">
        <v>48</v>
      </c>
      <c r="L42" s="256"/>
    </row>
    <row r="43" spans="1:12" s="230" customFormat="1" ht="12.75">
      <c r="A43" s="108" t="s">
        <v>196</v>
      </c>
      <c r="B43" s="228"/>
      <c r="C43" s="108"/>
      <c r="D43" s="275" t="s">
        <v>685</v>
      </c>
      <c r="E43" s="110" t="s">
        <v>805</v>
      </c>
      <c r="F43" s="110"/>
      <c r="G43" s="294">
        <f>G44</f>
        <v>82.85000000000001</v>
      </c>
      <c r="H43" s="250">
        <f>H44</f>
        <v>2024</v>
      </c>
      <c r="I43" s="294"/>
      <c r="J43" s="250"/>
      <c r="K43" s="294">
        <f>K44</f>
        <v>82.85000000000001</v>
      </c>
      <c r="L43" s="250">
        <f>L44</f>
        <v>2024</v>
      </c>
    </row>
    <row r="44" spans="1:12" s="230" customFormat="1" ht="12.75">
      <c r="A44" s="108" t="s">
        <v>197</v>
      </c>
      <c r="B44" s="228"/>
      <c r="C44" s="228"/>
      <c r="D44" s="299" t="s">
        <v>806</v>
      </c>
      <c r="E44" s="299"/>
      <c r="F44" s="299"/>
      <c r="G44" s="300">
        <f>SUM(G45:G74)</f>
        <v>82.85000000000001</v>
      </c>
      <c r="H44" s="301">
        <f>SUM(H45:H74)</f>
        <v>2024</v>
      </c>
      <c r="I44" s="300"/>
      <c r="J44" s="301"/>
      <c r="K44" s="300">
        <f>SUM(K45:K74)</f>
        <v>82.85000000000001</v>
      </c>
      <c r="L44" s="301">
        <f>SUM(L45:L74)</f>
        <v>2024</v>
      </c>
    </row>
    <row r="45" spans="1:12" s="230" customFormat="1" ht="12.75">
      <c r="A45" s="108" t="s">
        <v>234</v>
      </c>
      <c r="B45" s="228" t="s">
        <v>807</v>
      </c>
      <c r="C45" s="228"/>
      <c r="D45" s="187"/>
      <c r="E45" s="132" t="s">
        <v>101</v>
      </c>
      <c r="F45" s="302" t="s">
        <v>808</v>
      </c>
      <c r="G45" s="303">
        <v>3.1</v>
      </c>
      <c r="H45" s="256"/>
      <c r="I45" s="258"/>
      <c r="J45" s="256"/>
      <c r="K45" s="303">
        <v>3.1</v>
      </c>
      <c r="L45" s="256"/>
    </row>
    <row r="46" spans="1:12" s="230" customFormat="1" ht="12.75">
      <c r="A46" s="108" t="s">
        <v>237</v>
      </c>
      <c r="B46" s="228" t="s">
        <v>809</v>
      </c>
      <c r="C46" s="228"/>
      <c r="D46" s="187"/>
      <c r="E46" s="132" t="s">
        <v>101</v>
      </c>
      <c r="F46" s="302" t="s">
        <v>808</v>
      </c>
      <c r="G46" s="303">
        <v>0.8</v>
      </c>
      <c r="H46" s="256"/>
      <c r="I46" s="258"/>
      <c r="J46" s="256"/>
      <c r="K46" s="303">
        <v>0.8</v>
      </c>
      <c r="L46" s="256"/>
    </row>
    <row r="47" spans="1:12" s="230" customFormat="1" ht="12.75">
      <c r="A47" s="108" t="s">
        <v>240</v>
      </c>
      <c r="B47" s="228" t="s">
        <v>701</v>
      </c>
      <c r="C47" s="228"/>
      <c r="D47" s="187"/>
      <c r="E47" s="132" t="s">
        <v>101</v>
      </c>
      <c r="F47" s="302" t="s">
        <v>808</v>
      </c>
      <c r="G47" s="303">
        <v>0.2</v>
      </c>
      <c r="H47" s="256"/>
      <c r="I47" s="258"/>
      <c r="J47" s="256"/>
      <c r="K47" s="303">
        <v>0.2</v>
      </c>
      <c r="L47" s="256"/>
    </row>
    <row r="48" spans="1:12" s="230" customFormat="1" ht="12.75">
      <c r="A48" s="108" t="s">
        <v>243</v>
      </c>
      <c r="B48" s="228" t="s">
        <v>807</v>
      </c>
      <c r="C48" s="228"/>
      <c r="D48" s="187"/>
      <c r="E48" s="132" t="s">
        <v>810</v>
      </c>
      <c r="F48" s="302" t="s">
        <v>811</v>
      </c>
      <c r="G48" s="303">
        <v>1.1</v>
      </c>
      <c r="H48" s="256"/>
      <c r="I48" s="258"/>
      <c r="J48" s="256"/>
      <c r="K48" s="303">
        <v>1.1</v>
      </c>
      <c r="L48" s="256"/>
    </row>
    <row r="49" spans="1:12" s="230" customFormat="1" ht="12.75">
      <c r="A49" s="108" t="s">
        <v>246</v>
      </c>
      <c r="B49" s="228" t="s">
        <v>809</v>
      </c>
      <c r="C49" s="228"/>
      <c r="D49" s="187"/>
      <c r="E49" s="132" t="s">
        <v>810</v>
      </c>
      <c r="F49" s="302" t="s">
        <v>811</v>
      </c>
      <c r="G49" s="303">
        <v>0.30000000000000004</v>
      </c>
      <c r="H49" s="256"/>
      <c r="I49" s="258"/>
      <c r="J49" s="256"/>
      <c r="K49" s="303">
        <v>0.30000000000000004</v>
      </c>
      <c r="L49" s="256"/>
    </row>
    <row r="50" spans="1:12" s="230" customFormat="1" ht="12.75">
      <c r="A50" s="108" t="s">
        <v>293</v>
      </c>
      <c r="B50" s="228" t="s">
        <v>701</v>
      </c>
      <c r="C50" s="228"/>
      <c r="D50" s="187"/>
      <c r="E50" s="132" t="s">
        <v>810</v>
      </c>
      <c r="F50" s="302" t="s">
        <v>811</v>
      </c>
      <c r="G50" s="303">
        <v>0.1</v>
      </c>
      <c r="H50" s="256"/>
      <c r="I50" s="258"/>
      <c r="J50" s="256"/>
      <c r="K50" s="303">
        <v>0.1</v>
      </c>
      <c r="L50" s="256"/>
    </row>
    <row r="51" spans="1:12" s="230" customFormat="1" ht="12.75">
      <c r="A51" s="108" t="s">
        <v>294</v>
      </c>
      <c r="B51" s="228" t="s">
        <v>807</v>
      </c>
      <c r="C51" s="228"/>
      <c r="D51" s="187"/>
      <c r="E51" s="132" t="s">
        <v>161</v>
      </c>
      <c r="F51" s="302" t="s">
        <v>812</v>
      </c>
      <c r="G51" s="303">
        <v>4.8</v>
      </c>
      <c r="H51" s="256"/>
      <c r="I51" s="258"/>
      <c r="J51" s="256"/>
      <c r="K51" s="303">
        <v>4.8</v>
      </c>
      <c r="L51" s="256"/>
    </row>
    <row r="52" spans="1:12" s="230" customFormat="1" ht="12.75">
      <c r="A52" s="108" t="s">
        <v>298</v>
      </c>
      <c r="B52" s="228" t="s">
        <v>809</v>
      </c>
      <c r="C52" s="228"/>
      <c r="D52" s="187"/>
      <c r="E52" s="132" t="s">
        <v>161</v>
      </c>
      <c r="F52" s="302" t="s">
        <v>812</v>
      </c>
      <c r="G52" s="303">
        <v>1.3</v>
      </c>
      <c r="H52" s="256"/>
      <c r="I52" s="258"/>
      <c r="J52" s="256"/>
      <c r="K52" s="303">
        <v>1.3</v>
      </c>
      <c r="L52" s="256"/>
    </row>
    <row r="53" spans="1:12" s="230" customFormat="1" ht="12.75">
      <c r="A53" s="108" t="s">
        <v>301</v>
      </c>
      <c r="B53" s="228" t="s">
        <v>701</v>
      </c>
      <c r="C53" s="228"/>
      <c r="D53" s="187"/>
      <c r="E53" s="132" t="s">
        <v>161</v>
      </c>
      <c r="F53" s="302" t="s">
        <v>812</v>
      </c>
      <c r="G53" s="303">
        <v>0.30000000000000004</v>
      </c>
      <c r="H53" s="256"/>
      <c r="I53" s="258"/>
      <c r="J53" s="256"/>
      <c r="K53" s="303">
        <v>0.30000000000000004</v>
      </c>
      <c r="L53" s="256"/>
    </row>
    <row r="54" spans="1:12" s="230" customFormat="1" ht="12.75">
      <c r="A54" s="108" t="s">
        <v>303</v>
      </c>
      <c r="B54" s="228" t="s">
        <v>807</v>
      </c>
      <c r="C54" s="228"/>
      <c r="D54" s="187"/>
      <c r="E54" s="132" t="s">
        <v>595</v>
      </c>
      <c r="F54" s="302" t="s">
        <v>625</v>
      </c>
      <c r="G54" s="303">
        <v>24</v>
      </c>
      <c r="H54" s="256"/>
      <c r="I54" s="258"/>
      <c r="J54" s="256"/>
      <c r="K54" s="303">
        <v>24</v>
      </c>
      <c r="L54" s="256"/>
    </row>
    <row r="55" spans="1:12" s="230" customFormat="1" ht="12.75">
      <c r="A55" s="108" t="s">
        <v>304</v>
      </c>
      <c r="B55" s="228" t="s">
        <v>809</v>
      </c>
      <c r="C55" s="228"/>
      <c r="D55" s="187"/>
      <c r="E55" s="132" t="s">
        <v>595</v>
      </c>
      <c r="F55" s="302" t="s">
        <v>625</v>
      </c>
      <c r="G55" s="303">
        <v>6.4</v>
      </c>
      <c r="H55" s="256"/>
      <c r="I55" s="258"/>
      <c r="J55" s="256"/>
      <c r="K55" s="303">
        <v>6.4</v>
      </c>
      <c r="L55" s="256"/>
    </row>
    <row r="56" spans="1:12" s="230" customFormat="1" ht="12.75">
      <c r="A56" s="108" t="s">
        <v>305</v>
      </c>
      <c r="B56" s="228" t="s">
        <v>701</v>
      </c>
      <c r="C56" s="228"/>
      <c r="D56" s="187"/>
      <c r="E56" s="132" t="s">
        <v>595</v>
      </c>
      <c r="F56" s="302" t="s">
        <v>625</v>
      </c>
      <c r="G56" s="303">
        <v>1.6</v>
      </c>
      <c r="H56" s="256"/>
      <c r="I56" s="258"/>
      <c r="J56" s="256"/>
      <c r="K56" s="303">
        <v>1.6</v>
      </c>
      <c r="L56" s="256"/>
    </row>
    <row r="57" spans="1:12" s="230" customFormat="1" ht="12.75">
      <c r="A57" s="108" t="s">
        <v>306</v>
      </c>
      <c r="B57" s="228" t="s">
        <v>807</v>
      </c>
      <c r="C57" s="228"/>
      <c r="D57" s="187"/>
      <c r="E57" s="132" t="s">
        <v>146</v>
      </c>
      <c r="F57" s="302" t="s">
        <v>813</v>
      </c>
      <c r="G57" s="303">
        <v>0.2</v>
      </c>
      <c r="H57" s="256"/>
      <c r="I57" s="258"/>
      <c r="J57" s="256"/>
      <c r="K57" s="303">
        <v>0.2</v>
      </c>
      <c r="L57" s="256"/>
    </row>
    <row r="58" spans="1:12" s="230" customFormat="1" ht="12.75">
      <c r="A58" s="108" t="s">
        <v>307</v>
      </c>
      <c r="B58" s="228" t="s">
        <v>809</v>
      </c>
      <c r="C58" s="228"/>
      <c r="D58" s="187"/>
      <c r="E58" s="132" t="s">
        <v>146</v>
      </c>
      <c r="F58" s="302" t="s">
        <v>813</v>
      </c>
      <c r="G58" s="303">
        <v>0.1</v>
      </c>
      <c r="H58" s="256"/>
      <c r="I58" s="258"/>
      <c r="J58" s="256"/>
      <c r="K58" s="303">
        <v>0.1</v>
      </c>
      <c r="L58" s="256"/>
    </row>
    <row r="59" spans="1:12" s="230" customFormat="1" ht="12.75">
      <c r="A59" s="108" t="s">
        <v>308</v>
      </c>
      <c r="B59" s="228" t="s">
        <v>701</v>
      </c>
      <c r="C59" s="228"/>
      <c r="D59" s="187"/>
      <c r="E59" s="132" t="s">
        <v>146</v>
      </c>
      <c r="F59" s="302" t="s">
        <v>813</v>
      </c>
      <c r="G59" s="303">
        <v>0.05</v>
      </c>
      <c r="H59" s="256"/>
      <c r="I59" s="258"/>
      <c r="J59" s="256"/>
      <c r="K59" s="303">
        <v>0.05</v>
      </c>
      <c r="L59" s="256"/>
    </row>
    <row r="60" spans="1:12" s="230" customFormat="1" ht="12.75">
      <c r="A60" s="108" t="s">
        <v>309</v>
      </c>
      <c r="B60" s="228" t="s">
        <v>807</v>
      </c>
      <c r="C60" s="228"/>
      <c r="D60" s="187"/>
      <c r="E60" s="132" t="s">
        <v>177</v>
      </c>
      <c r="F60" s="302" t="s">
        <v>814</v>
      </c>
      <c r="G60" s="303">
        <v>28.9</v>
      </c>
      <c r="H60" s="256"/>
      <c r="I60" s="258"/>
      <c r="J60" s="256"/>
      <c r="K60" s="303">
        <v>28.9</v>
      </c>
      <c r="L60" s="256"/>
    </row>
    <row r="61" spans="1:12" s="230" customFormat="1" ht="12.75">
      <c r="A61" s="108" t="s">
        <v>310</v>
      </c>
      <c r="B61" s="228" t="s">
        <v>809</v>
      </c>
      <c r="C61" s="228"/>
      <c r="D61" s="187"/>
      <c r="E61" s="132" t="s">
        <v>177</v>
      </c>
      <c r="F61" s="302" t="s">
        <v>814</v>
      </c>
      <c r="G61" s="303">
        <v>7.7</v>
      </c>
      <c r="H61" s="256"/>
      <c r="I61" s="258"/>
      <c r="J61" s="256"/>
      <c r="K61" s="303">
        <v>7.7</v>
      </c>
      <c r="L61" s="256"/>
    </row>
    <row r="62" spans="1:12" s="230" customFormat="1" ht="12.75">
      <c r="A62" s="108" t="s">
        <v>311</v>
      </c>
      <c r="B62" s="228" t="s">
        <v>701</v>
      </c>
      <c r="C62" s="228"/>
      <c r="D62" s="187"/>
      <c r="E62" s="132" t="s">
        <v>177</v>
      </c>
      <c r="F62" s="302" t="s">
        <v>814</v>
      </c>
      <c r="G62" s="303">
        <v>1.9</v>
      </c>
      <c r="H62" s="256"/>
      <c r="I62" s="258"/>
      <c r="J62" s="256"/>
      <c r="K62" s="303">
        <v>1.9</v>
      </c>
      <c r="L62" s="256"/>
    </row>
    <row r="63" spans="1:12" s="230" customFormat="1" ht="12.75">
      <c r="A63" s="108" t="s">
        <v>312</v>
      </c>
      <c r="B63" s="228" t="s">
        <v>807</v>
      </c>
      <c r="C63" s="228"/>
      <c r="D63" s="187"/>
      <c r="E63" s="132" t="s">
        <v>713</v>
      </c>
      <c r="F63" s="302" t="s">
        <v>815</v>
      </c>
      <c r="G63" s="303"/>
      <c r="H63" s="256">
        <v>724.3</v>
      </c>
      <c r="I63" s="258"/>
      <c r="J63" s="256"/>
      <c r="K63" s="303"/>
      <c r="L63" s="256">
        <v>724.3</v>
      </c>
    </row>
    <row r="64" spans="1:12" s="230" customFormat="1" ht="12.75">
      <c r="A64" s="108" t="s">
        <v>313</v>
      </c>
      <c r="B64" s="228" t="s">
        <v>809</v>
      </c>
      <c r="C64" s="228"/>
      <c r="D64" s="187"/>
      <c r="E64" s="132" t="s">
        <v>713</v>
      </c>
      <c r="F64" s="302" t="s">
        <v>815</v>
      </c>
      <c r="G64" s="303"/>
      <c r="H64" s="256">
        <v>193.1</v>
      </c>
      <c r="I64" s="258"/>
      <c r="J64" s="256"/>
      <c r="K64" s="303"/>
      <c r="L64" s="256">
        <v>193.1</v>
      </c>
    </row>
    <row r="65" spans="1:12" s="230" customFormat="1" ht="12.75">
      <c r="A65" s="108" t="s">
        <v>314</v>
      </c>
      <c r="B65" s="228" t="s">
        <v>752</v>
      </c>
      <c r="C65" s="228"/>
      <c r="D65" s="187"/>
      <c r="E65" s="132" t="s">
        <v>713</v>
      </c>
      <c r="F65" s="302" t="s">
        <v>815</v>
      </c>
      <c r="G65" s="303"/>
      <c r="H65" s="256">
        <v>48.2</v>
      </c>
      <c r="I65" s="258"/>
      <c r="J65" s="256"/>
      <c r="K65" s="303"/>
      <c r="L65" s="256">
        <v>48.2</v>
      </c>
    </row>
    <row r="66" spans="1:12" s="230" customFormat="1" ht="12.75">
      <c r="A66" s="108" t="s">
        <v>315</v>
      </c>
      <c r="B66" s="228" t="s">
        <v>807</v>
      </c>
      <c r="C66" s="228"/>
      <c r="D66" s="187"/>
      <c r="E66" s="132" t="s">
        <v>816</v>
      </c>
      <c r="F66" s="302" t="s">
        <v>817</v>
      </c>
      <c r="G66" s="303"/>
      <c r="H66" s="256">
        <v>86.2</v>
      </c>
      <c r="I66" s="258"/>
      <c r="J66" s="256"/>
      <c r="K66" s="303"/>
      <c r="L66" s="256">
        <v>86.2</v>
      </c>
    </row>
    <row r="67" spans="1:12" s="230" customFormat="1" ht="12.75">
      <c r="A67" s="108" t="s">
        <v>316</v>
      </c>
      <c r="B67" s="228" t="s">
        <v>809</v>
      </c>
      <c r="C67" s="228"/>
      <c r="D67" s="187"/>
      <c r="E67" s="132" t="s">
        <v>816</v>
      </c>
      <c r="F67" s="302" t="s">
        <v>817</v>
      </c>
      <c r="G67" s="303"/>
      <c r="H67" s="256">
        <v>23</v>
      </c>
      <c r="I67" s="258"/>
      <c r="J67" s="256"/>
      <c r="K67" s="303"/>
      <c r="L67" s="256">
        <v>23</v>
      </c>
    </row>
    <row r="68" spans="1:12" s="230" customFormat="1" ht="12.75">
      <c r="A68" s="108" t="s">
        <v>317</v>
      </c>
      <c r="B68" s="228" t="s">
        <v>752</v>
      </c>
      <c r="C68" s="228"/>
      <c r="D68" s="187"/>
      <c r="E68" s="132" t="s">
        <v>816</v>
      </c>
      <c r="F68" s="302" t="s">
        <v>817</v>
      </c>
      <c r="G68" s="303"/>
      <c r="H68" s="256">
        <v>5.7</v>
      </c>
      <c r="I68" s="258"/>
      <c r="J68" s="256"/>
      <c r="K68" s="303"/>
      <c r="L68" s="256">
        <v>5.7</v>
      </c>
    </row>
    <row r="69" spans="1:12" s="230" customFormat="1" ht="12.75">
      <c r="A69" s="108" t="s">
        <v>318</v>
      </c>
      <c r="B69" s="228" t="s">
        <v>807</v>
      </c>
      <c r="C69" s="228"/>
      <c r="D69" s="187"/>
      <c r="E69" s="132" t="s">
        <v>466</v>
      </c>
      <c r="F69" s="302" t="s">
        <v>818</v>
      </c>
      <c r="G69" s="303"/>
      <c r="H69" s="256">
        <v>700.1</v>
      </c>
      <c r="I69" s="258"/>
      <c r="J69" s="256"/>
      <c r="K69" s="303"/>
      <c r="L69" s="256">
        <v>700.1</v>
      </c>
    </row>
    <row r="70" spans="1:12" s="230" customFormat="1" ht="12.75">
      <c r="A70" s="108" t="s">
        <v>319</v>
      </c>
      <c r="B70" s="228" t="s">
        <v>809</v>
      </c>
      <c r="C70" s="228"/>
      <c r="D70" s="187"/>
      <c r="E70" s="132" t="s">
        <v>466</v>
      </c>
      <c r="F70" s="302" t="s">
        <v>818</v>
      </c>
      <c r="G70" s="303"/>
      <c r="H70" s="256">
        <v>186.7</v>
      </c>
      <c r="I70" s="258"/>
      <c r="J70" s="256"/>
      <c r="K70" s="303"/>
      <c r="L70" s="256">
        <v>186.7</v>
      </c>
    </row>
    <row r="71" spans="1:12" s="230" customFormat="1" ht="12.75">
      <c r="A71" s="108" t="s">
        <v>320</v>
      </c>
      <c r="B71" s="228" t="s">
        <v>752</v>
      </c>
      <c r="C71" s="228"/>
      <c r="D71" s="187"/>
      <c r="E71" s="132" t="s">
        <v>466</v>
      </c>
      <c r="F71" s="302" t="s">
        <v>818</v>
      </c>
      <c r="G71" s="303"/>
      <c r="H71" s="256">
        <v>46.7</v>
      </c>
      <c r="I71" s="258"/>
      <c r="J71" s="256"/>
      <c r="K71" s="303"/>
      <c r="L71" s="256">
        <v>46.7</v>
      </c>
    </row>
    <row r="72" spans="1:12" s="230" customFormat="1" ht="12.75">
      <c r="A72" s="108" t="s">
        <v>321</v>
      </c>
      <c r="B72" s="228" t="s">
        <v>807</v>
      </c>
      <c r="C72" s="228"/>
      <c r="D72" s="187"/>
      <c r="E72" s="132" t="s">
        <v>466</v>
      </c>
      <c r="F72" s="302" t="s">
        <v>819</v>
      </c>
      <c r="G72" s="303"/>
      <c r="H72" s="256">
        <v>7.5</v>
      </c>
      <c r="I72" s="258"/>
      <c r="J72" s="256"/>
      <c r="K72" s="303"/>
      <c r="L72" s="256">
        <v>7.5</v>
      </c>
    </row>
    <row r="73" spans="1:12" s="230" customFormat="1" ht="12.75">
      <c r="A73" s="108" t="s">
        <v>323</v>
      </c>
      <c r="B73" s="228" t="s">
        <v>809</v>
      </c>
      <c r="C73" s="228"/>
      <c r="D73" s="187"/>
      <c r="E73" s="132" t="s">
        <v>466</v>
      </c>
      <c r="F73" s="302" t="s">
        <v>819</v>
      </c>
      <c r="G73" s="303"/>
      <c r="H73" s="256">
        <v>2</v>
      </c>
      <c r="I73" s="258"/>
      <c r="J73" s="256"/>
      <c r="K73" s="303"/>
      <c r="L73" s="256">
        <v>2</v>
      </c>
    </row>
    <row r="74" spans="1:12" s="230" customFormat="1" ht="12.75">
      <c r="A74" s="108" t="s">
        <v>325</v>
      </c>
      <c r="B74" s="228" t="s">
        <v>752</v>
      </c>
      <c r="C74" s="228"/>
      <c r="D74" s="187"/>
      <c r="E74" s="132" t="s">
        <v>466</v>
      </c>
      <c r="F74" s="302" t="s">
        <v>819</v>
      </c>
      <c r="G74" s="304"/>
      <c r="H74" s="256">
        <v>0.5</v>
      </c>
      <c r="I74" s="258"/>
      <c r="J74" s="256"/>
      <c r="K74" s="304"/>
      <c r="L74" s="256">
        <v>0.5</v>
      </c>
    </row>
    <row r="75" spans="1:12" s="230" customFormat="1" ht="12.75">
      <c r="A75" s="108" t="s">
        <v>327</v>
      </c>
      <c r="B75" s="216"/>
      <c r="C75" s="296" t="s">
        <v>296</v>
      </c>
      <c r="D75" s="128" t="s">
        <v>820</v>
      </c>
      <c r="E75" s="128"/>
      <c r="F75" s="128"/>
      <c r="G75" s="297">
        <f>G76+G78</f>
        <v>3.3000000000000003</v>
      </c>
      <c r="H75" s="298">
        <f>H76+H78</f>
        <v>60</v>
      </c>
      <c r="I75" s="297"/>
      <c r="J75" s="298"/>
      <c r="K75" s="297">
        <f>K76+K78</f>
        <v>3.3000000000000003</v>
      </c>
      <c r="L75" s="298">
        <f>L76+L78</f>
        <v>60</v>
      </c>
    </row>
    <row r="76" spans="1:12" s="230" customFormat="1" ht="12.75">
      <c r="A76" s="108" t="s">
        <v>328</v>
      </c>
      <c r="B76" s="108"/>
      <c r="C76" s="108"/>
      <c r="D76" s="275" t="s">
        <v>821</v>
      </c>
      <c r="E76" s="110" t="s">
        <v>822</v>
      </c>
      <c r="F76" s="110"/>
      <c r="G76" s="294">
        <f>G77</f>
        <v>1.4000000000000001</v>
      </c>
      <c r="H76" s="250">
        <f>H77</f>
        <v>0</v>
      </c>
      <c r="I76" s="294"/>
      <c r="J76" s="250"/>
      <c r="K76" s="294">
        <f>K77</f>
        <v>1.4000000000000001</v>
      </c>
      <c r="L76" s="250">
        <f>L77</f>
        <v>0</v>
      </c>
    </row>
    <row r="77" spans="1:12" ht="12.75">
      <c r="A77" s="108" t="s">
        <v>331</v>
      </c>
      <c r="B77" s="108" t="s">
        <v>701</v>
      </c>
      <c r="C77" s="108"/>
      <c r="D77" s="113"/>
      <c r="E77" s="113" t="s">
        <v>595</v>
      </c>
      <c r="F77" s="113" t="s">
        <v>625</v>
      </c>
      <c r="G77" s="288">
        <v>1.4</v>
      </c>
      <c r="H77" s="289"/>
      <c r="I77" s="290"/>
      <c r="J77" s="289"/>
      <c r="K77" s="288">
        <v>1.4</v>
      </c>
      <c r="L77" s="289"/>
    </row>
    <row r="78" spans="1:12" ht="12.75">
      <c r="A78" s="108" t="s">
        <v>333</v>
      </c>
      <c r="B78" s="108"/>
      <c r="C78" s="108"/>
      <c r="D78" s="110" t="s">
        <v>823</v>
      </c>
      <c r="E78" s="110"/>
      <c r="F78" s="110"/>
      <c r="G78" s="294">
        <f>SUM(G79:G82)</f>
        <v>1.9000000000000001</v>
      </c>
      <c r="H78" s="250">
        <f>SUM(H79:H82)</f>
        <v>60</v>
      </c>
      <c r="I78" s="294"/>
      <c r="J78" s="250"/>
      <c r="K78" s="294">
        <f>SUM(K79:K82)</f>
        <v>1.9000000000000001</v>
      </c>
      <c r="L78" s="250">
        <f>SUM(L79:L82)</f>
        <v>60</v>
      </c>
    </row>
    <row r="79" spans="1:12" ht="12.75">
      <c r="A79" s="108" t="s">
        <v>334</v>
      </c>
      <c r="B79" s="108" t="s">
        <v>701</v>
      </c>
      <c r="C79" s="108"/>
      <c r="D79" s="113"/>
      <c r="E79" s="113" t="s">
        <v>146</v>
      </c>
      <c r="F79" s="113" t="s">
        <v>824</v>
      </c>
      <c r="G79" s="288">
        <v>1.9</v>
      </c>
      <c r="H79" s="289"/>
      <c r="I79" s="290"/>
      <c r="J79" s="289"/>
      <c r="K79" s="288">
        <v>1.9</v>
      </c>
      <c r="L79" s="289"/>
    </row>
    <row r="80" spans="1:12" ht="12.75">
      <c r="A80" s="108" t="s">
        <v>335</v>
      </c>
      <c r="B80" s="108" t="s">
        <v>728</v>
      </c>
      <c r="C80" s="108"/>
      <c r="D80" s="113"/>
      <c r="E80" s="113" t="s">
        <v>466</v>
      </c>
      <c r="F80" s="113" t="s">
        <v>825</v>
      </c>
      <c r="G80" s="288"/>
      <c r="H80" s="289">
        <v>60</v>
      </c>
      <c r="I80" s="290"/>
      <c r="J80" s="289"/>
      <c r="K80" s="288"/>
      <c r="L80" s="289">
        <v>60</v>
      </c>
    </row>
    <row r="81" spans="1:12" ht="12.75">
      <c r="A81" s="108" t="s">
        <v>336</v>
      </c>
      <c r="B81" s="108" t="s">
        <v>728</v>
      </c>
      <c r="C81" s="108"/>
      <c r="D81" s="113"/>
      <c r="E81" s="113" t="s">
        <v>466</v>
      </c>
      <c r="F81" s="113" t="s">
        <v>826</v>
      </c>
      <c r="G81" s="288"/>
      <c r="H81" s="259">
        <v>0</v>
      </c>
      <c r="I81" s="290"/>
      <c r="J81" s="289"/>
      <c r="K81" s="288"/>
      <c r="L81" s="259">
        <v>0</v>
      </c>
    </row>
    <row r="82" spans="1:12" ht="12.75">
      <c r="A82" s="151" t="s">
        <v>337</v>
      </c>
      <c r="B82" s="151" t="s">
        <v>728</v>
      </c>
      <c r="C82" s="151"/>
      <c r="D82" s="153"/>
      <c r="E82" s="153" t="s">
        <v>721</v>
      </c>
      <c r="F82" s="153" t="s">
        <v>827</v>
      </c>
      <c r="G82" s="305"/>
      <c r="H82" s="306">
        <v>0</v>
      </c>
      <c r="I82" s="307"/>
      <c r="J82" s="308"/>
      <c r="K82" s="305"/>
      <c r="L82" s="306">
        <v>0</v>
      </c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</sheetData>
  <mergeCells count="27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18:F18"/>
    <mergeCell ref="E21:F21"/>
    <mergeCell ref="E25:F25"/>
    <mergeCell ref="D38:F38"/>
    <mergeCell ref="E39:F39"/>
    <mergeCell ref="E43:F43"/>
    <mergeCell ref="D44:F44"/>
    <mergeCell ref="D75:F75"/>
    <mergeCell ref="E76:F76"/>
    <mergeCell ref="D78:F78"/>
  </mergeCells>
  <printOptions/>
  <pageMargins left="0.7875" right="0.7875" top="0.7875" bottom="0.9541666666666666" header="0.5118055555555556" footer="0.7875"/>
  <pageSetup fitToHeight="2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6">
      <selection activeCell="O12" sqref="O12"/>
    </sheetView>
  </sheetViews>
  <sheetFormatPr defaultColWidth="12.57421875" defaultRowHeight="12.75"/>
  <cols>
    <col min="1" max="1" width="4.57421875" style="94" customWidth="1"/>
    <col min="2" max="2" width="5.8515625" style="0" customWidth="1"/>
    <col min="3" max="3" width="7.421875" style="94" customWidth="1"/>
    <col min="4" max="4" width="7.7109375" style="94" customWidth="1"/>
    <col min="5" max="5" width="8.8515625" style="94" customWidth="1"/>
    <col min="6" max="6" width="31.140625" style="94" customWidth="1"/>
    <col min="7" max="7" width="10.57421875" style="238" customWidth="1"/>
    <col min="8" max="8" width="11.57421875" style="238" customWidth="1"/>
    <col min="9" max="9" width="12.57421875" style="238" customWidth="1"/>
    <col min="10" max="10" width="11.57421875" style="238" customWidth="1"/>
    <col min="11" max="11" width="12.57421875" style="238" customWidth="1"/>
    <col min="12" max="12" width="11.57421875" style="238" customWidth="1"/>
    <col min="13" max="255" width="11.57421875" style="0" customWidth="1"/>
  </cols>
  <sheetData>
    <row r="1" spans="1:12" ht="19.5">
      <c r="A1" s="147" t="s">
        <v>828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3" spans="1:12" ht="12.75" customHeight="1">
      <c r="A3" s="96"/>
      <c r="B3" s="179" t="s">
        <v>92</v>
      </c>
      <c r="C3" s="97" t="s">
        <v>93</v>
      </c>
      <c r="D3" s="97"/>
      <c r="E3" s="96" t="s">
        <v>94</v>
      </c>
      <c r="F3" s="96"/>
      <c r="G3" s="239" t="s">
        <v>66</v>
      </c>
      <c r="H3" s="239"/>
      <c r="I3" s="239"/>
      <c r="J3" s="239"/>
      <c r="K3" s="239"/>
      <c r="L3" s="239"/>
    </row>
    <row r="4" spans="1:12" ht="12.75">
      <c r="A4" s="96"/>
      <c r="B4" s="179"/>
      <c r="C4" s="97"/>
      <c r="D4" s="97"/>
      <c r="E4" s="96"/>
      <c r="F4" s="96"/>
      <c r="G4" s="240" t="s">
        <v>38</v>
      </c>
      <c r="H4" s="240"/>
      <c r="I4" s="240" t="s">
        <v>39</v>
      </c>
      <c r="J4" s="240"/>
      <c r="K4" s="240" t="s">
        <v>40</v>
      </c>
      <c r="L4" s="240"/>
    </row>
    <row r="5" spans="1:12" ht="12.75" customHeight="1">
      <c r="A5" s="96"/>
      <c r="B5" s="179"/>
      <c r="C5" s="97"/>
      <c r="D5" s="97"/>
      <c r="E5" s="96"/>
      <c r="F5" s="96"/>
      <c r="G5" s="241" t="s">
        <v>95</v>
      </c>
      <c r="H5" s="242" t="s">
        <v>96</v>
      </c>
      <c r="I5" s="241" t="s">
        <v>95</v>
      </c>
      <c r="J5" s="242" t="s">
        <v>96</v>
      </c>
      <c r="K5" s="241" t="s">
        <v>95</v>
      </c>
      <c r="L5" s="242" t="s">
        <v>96</v>
      </c>
    </row>
    <row r="6" spans="1:12" ht="12.75">
      <c r="A6" s="96"/>
      <c r="B6" s="179"/>
      <c r="C6" s="97"/>
      <c r="D6" s="97"/>
      <c r="E6" s="96"/>
      <c r="F6" s="96"/>
      <c r="G6" s="241"/>
      <c r="H6" s="241"/>
      <c r="I6" s="241"/>
      <c r="J6" s="241"/>
      <c r="K6" s="241"/>
      <c r="L6" s="241"/>
    </row>
    <row r="7" spans="1:12" ht="12.75">
      <c r="A7" s="108" t="s">
        <v>67</v>
      </c>
      <c r="B7" s="103"/>
      <c r="C7" s="104" t="s">
        <v>97</v>
      </c>
      <c r="D7" s="105" t="s">
        <v>98</v>
      </c>
      <c r="E7" s="105"/>
      <c r="F7" s="105"/>
      <c r="G7" s="309">
        <f>G8+G11+G13</f>
        <v>0.35</v>
      </c>
      <c r="H7" s="310">
        <f>H8+H11+H13</f>
        <v>3.8</v>
      </c>
      <c r="I7" s="309"/>
      <c r="J7" s="310"/>
      <c r="K7" s="309">
        <f>K8+K11+K13</f>
        <v>0.35</v>
      </c>
      <c r="L7" s="310">
        <f>L8+L11+L13</f>
        <v>3.8</v>
      </c>
    </row>
    <row r="8" spans="1:12" ht="12.75">
      <c r="A8" s="108" t="s">
        <v>69</v>
      </c>
      <c r="B8" s="188"/>
      <c r="C8"/>
      <c r="D8" s="110" t="s">
        <v>829</v>
      </c>
      <c r="E8" s="110" t="s">
        <v>830</v>
      </c>
      <c r="F8" s="110"/>
      <c r="G8" s="294">
        <f>SUM(G9:G10)</f>
        <v>0.25</v>
      </c>
      <c r="H8" s="250">
        <f>SUM(H9:H10)</f>
        <v>3</v>
      </c>
      <c r="I8" s="249"/>
      <c r="J8" s="250"/>
      <c r="K8" s="294">
        <f>SUM(K9:K10)</f>
        <v>0.25</v>
      </c>
      <c r="L8" s="250">
        <f>SUM(L9:L10)</f>
        <v>3</v>
      </c>
    </row>
    <row r="9" spans="1:12" ht="12.75">
      <c r="A9" s="108" t="s">
        <v>71</v>
      </c>
      <c r="B9" s="103">
        <v>41</v>
      </c>
      <c r="C9" s="212"/>
      <c r="D9" s="113"/>
      <c r="E9" s="113" t="s">
        <v>209</v>
      </c>
      <c r="F9" s="113" t="s">
        <v>831</v>
      </c>
      <c r="G9" s="288">
        <v>0.25</v>
      </c>
      <c r="H9" s="289"/>
      <c r="I9" s="290"/>
      <c r="J9" s="289"/>
      <c r="K9" s="288">
        <v>0.25</v>
      </c>
      <c r="L9" s="289"/>
    </row>
    <row r="10" spans="1:12" ht="12.75">
      <c r="A10" s="108" t="s">
        <v>73</v>
      </c>
      <c r="B10" s="103">
        <v>43</v>
      </c>
      <c r="C10" s="212"/>
      <c r="D10" s="113"/>
      <c r="E10" s="113" t="s">
        <v>666</v>
      </c>
      <c r="F10" s="113" t="s">
        <v>798</v>
      </c>
      <c r="G10" s="288"/>
      <c r="H10" s="289">
        <v>3</v>
      </c>
      <c r="I10" s="290"/>
      <c r="J10" s="289"/>
      <c r="K10" s="288"/>
      <c r="L10" s="289">
        <v>3</v>
      </c>
    </row>
    <row r="11" spans="1:12" ht="12.75">
      <c r="A11" s="108" t="s">
        <v>75</v>
      </c>
      <c r="B11" s="188"/>
      <c r="C11"/>
      <c r="D11" s="110" t="s">
        <v>832</v>
      </c>
      <c r="E11" s="110" t="s">
        <v>833</v>
      </c>
      <c r="F11" s="110"/>
      <c r="G11" s="294">
        <f>G12</f>
        <v>0.1</v>
      </c>
      <c r="H11" s="250">
        <f>H12</f>
        <v>0</v>
      </c>
      <c r="I11" s="249"/>
      <c r="J11" s="250"/>
      <c r="K11" s="294">
        <f>K12</f>
        <v>0.1</v>
      </c>
      <c r="L11" s="250">
        <f>L12</f>
        <v>0</v>
      </c>
    </row>
    <row r="12" spans="1:12" ht="12.75">
      <c r="A12" s="108" t="s">
        <v>77</v>
      </c>
      <c r="B12" s="188">
        <v>41</v>
      </c>
      <c r="C12" s="113"/>
      <c r="D12" s="113"/>
      <c r="E12" s="113" t="s">
        <v>137</v>
      </c>
      <c r="F12" s="311" t="s">
        <v>834</v>
      </c>
      <c r="G12" s="288">
        <v>0.1</v>
      </c>
      <c r="H12" s="289"/>
      <c r="I12" s="312"/>
      <c r="J12" s="289"/>
      <c r="K12" s="288">
        <v>0.1</v>
      </c>
      <c r="L12" s="289"/>
    </row>
    <row r="13" spans="1:12" ht="12.75">
      <c r="A13" s="108" t="s">
        <v>79</v>
      </c>
      <c r="B13" s="188"/>
      <c r="C13"/>
      <c r="D13" s="110" t="s">
        <v>835</v>
      </c>
      <c r="E13" s="110" t="s">
        <v>836</v>
      </c>
      <c r="F13" s="110"/>
      <c r="G13" s="294">
        <f>G14</f>
        <v>0</v>
      </c>
      <c r="H13" s="250">
        <f>H14</f>
        <v>0.8</v>
      </c>
      <c r="I13" s="249"/>
      <c r="J13" s="250"/>
      <c r="K13" s="294">
        <f>K14</f>
        <v>0</v>
      </c>
      <c r="L13" s="250">
        <f>L14</f>
        <v>0.8</v>
      </c>
    </row>
    <row r="14" spans="1:12" ht="12.75">
      <c r="A14" s="151" t="s">
        <v>81</v>
      </c>
      <c r="B14" s="194">
        <v>43</v>
      </c>
      <c r="C14" s="153"/>
      <c r="D14" s="153"/>
      <c r="E14" s="153" t="s">
        <v>688</v>
      </c>
      <c r="F14" s="313" t="s">
        <v>837</v>
      </c>
      <c r="G14" s="305"/>
      <c r="H14" s="306">
        <v>0.8</v>
      </c>
      <c r="I14" s="314"/>
      <c r="J14" s="308"/>
      <c r="K14" s="305"/>
      <c r="L14" s="306">
        <v>0.8</v>
      </c>
    </row>
  </sheetData>
  <mergeCells count="19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11:F11"/>
    <mergeCell ref="E13:F13"/>
  </mergeCells>
  <printOptions/>
  <pageMargins left="0.7875" right="0.7875" top="0.7875" bottom="0.9541666666666666" header="0.5118055555555556" footer="0.7875"/>
  <pageSetup fitToHeight="1" fitToWidth="1" horizontalDpi="300" verticalDpi="300" orientation="landscape" paperSize="9"/>
  <headerFooter alignWithMargins="0">
    <oddFooter>&amp;R&amp;"Times New Roman,Normálne"&amp;12&amp;P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7">
      <selection activeCell="I44" sqref="I44"/>
    </sheetView>
  </sheetViews>
  <sheetFormatPr defaultColWidth="12.57421875" defaultRowHeight="12.75"/>
  <cols>
    <col min="1" max="1" width="5.00390625" style="0" customWidth="1"/>
    <col min="2" max="2" width="6.421875" style="0" customWidth="1"/>
    <col min="3" max="3" width="6.28125" style="0" customWidth="1"/>
    <col min="4" max="4" width="5.7109375" style="0" customWidth="1"/>
    <col min="5" max="5" width="8.421875" style="0" customWidth="1"/>
    <col min="6" max="6" width="50.28125" style="0" customWidth="1"/>
    <col min="7" max="8" width="11.57421875" style="95" customWidth="1"/>
    <col min="9" max="9" width="25.00390625" style="95" customWidth="1"/>
    <col min="10" max="16384" width="11.57421875" style="0" customWidth="1"/>
  </cols>
  <sheetData>
    <row r="1" spans="1:9" ht="44.25" customHeight="1">
      <c r="A1" s="315" t="s">
        <v>838</v>
      </c>
      <c r="B1" s="315"/>
      <c r="C1" s="315"/>
      <c r="D1" s="315"/>
      <c r="E1" s="315"/>
      <c r="F1" s="315"/>
      <c r="G1" s="315"/>
      <c r="H1" s="315"/>
      <c r="I1" s="315"/>
    </row>
    <row r="2" spans="1:9" ht="12.75" customHeight="1">
      <c r="A2" s="316"/>
      <c r="B2" s="317" t="s">
        <v>92</v>
      </c>
      <c r="C2" s="317" t="s">
        <v>839</v>
      </c>
      <c r="D2" s="317" t="s">
        <v>840</v>
      </c>
      <c r="E2" s="317" t="s">
        <v>841</v>
      </c>
      <c r="F2" s="318" t="s">
        <v>842</v>
      </c>
      <c r="G2" s="319" t="s">
        <v>66</v>
      </c>
      <c r="H2" s="319"/>
      <c r="I2" s="319" t="s">
        <v>66</v>
      </c>
    </row>
    <row r="3" spans="1:9" ht="15">
      <c r="A3" s="316"/>
      <c r="B3" s="317"/>
      <c r="C3" s="317"/>
      <c r="D3" s="317"/>
      <c r="E3" s="317"/>
      <c r="F3" s="318"/>
      <c r="G3" s="320">
        <v>2010</v>
      </c>
      <c r="H3" s="320" t="s">
        <v>39</v>
      </c>
      <c r="I3" s="320" t="s">
        <v>40</v>
      </c>
    </row>
    <row r="4" spans="1:9" ht="15">
      <c r="A4" s="321" t="s">
        <v>67</v>
      </c>
      <c r="B4" s="322"/>
      <c r="C4" s="322">
        <v>200</v>
      </c>
      <c r="D4" s="322"/>
      <c r="E4" s="322"/>
      <c r="F4" s="323" t="s">
        <v>843</v>
      </c>
      <c r="G4" s="324">
        <f>G5+G15</f>
        <v>6225.8</v>
      </c>
      <c r="H4" s="324"/>
      <c r="I4" s="324">
        <f>I5+I15</f>
        <v>6225.8</v>
      </c>
    </row>
    <row r="5" spans="1:9" ht="15">
      <c r="A5" s="325" t="s">
        <v>69</v>
      </c>
      <c r="B5" s="326"/>
      <c r="C5" s="326">
        <v>230</v>
      </c>
      <c r="D5" s="326"/>
      <c r="E5" s="326"/>
      <c r="F5" s="326" t="s">
        <v>844</v>
      </c>
      <c r="G5" s="327">
        <f>G6+G10</f>
        <v>401.1</v>
      </c>
      <c r="H5" s="327"/>
      <c r="I5" s="327">
        <f>I6+I10</f>
        <v>401.1</v>
      </c>
    </row>
    <row r="6" spans="1:9" ht="15">
      <c r="A6" s="328" t="s">
        <v>71</v>
      </c>
      <c r="B6" s="329"/>
      <c r="C6" s="329"/>
      <c r="D6" s="329">
        <v>231</v>
      </c>
      <c r="E6" s="329"/>
      <c r="F6" s="329" t="s">
        <v>845</v>
      </c>
      <c r="G6" s="330">
        <f>SUM(G7:G9)</f>
        <v>228.6</v>
      </c>
      <c r="H6" s="330"/>
      <c r="I6" s="330">
        <f>SUM(I7:I9)</f>
        <v>228.6</v>
      </c>
    </row>
    <row r="7" spans="1:9" ht="15">
      <c r="A7" s="331" t="s">
        <v>73</v>
      </c>
      <c r="B7" s="332">
        <v>43</v>
      </c>
      <c r="C7" s="332"/>
      <c r="D7" s="332">
        <v>231</v>
      </c>
      <c r="E7" s="332"/>
      <c r="F7" s="332" t="s">
        <v>846</v>
      </c>
      <c r="G7" s="333">
        <v>149</v>
      </c>
      <c r="H7" s="333"/>
      <c r="I7" s="333">
        <v>149</v>
      </c>
    </row>
    <row r="8" spans="1:9" ht="15">
      <c r="A8" s="331" t="s">
        <v>75</v>
      </c>
      <c r="B8" s="332">
        <v>43</v>
      </c>
      <c r="C8" s="332"/>
      <c r="D8" s="332">
        <v>231</v>
      </c>
      <c r="E8" s="332"/>
      <c r="F8" s="332" t="s">
        <v>847</v>
      </c>
      <c r="G8" s="333">
        <v>79.6</v>
      </c>
      <c r="H8" s="333"/>
      <c r="I8" s="333">
        <v>79.6</v>
      </c>
    </row>
    <row r="9" spans="1:9" ht="15">
      <c r="A9" s="331" t="s">
        <v>77</v>
      </c>
      <c r="B9" s="332">
        <v>43</v>
      </c>
      <c r="C9" s="332"/>
      <c r="D9" s="332">
        <v>231</v>
      </c>
      <c r="E9" s="332"/>
      <c r="F9" s="332" t="s">
        <v>848</v>
      </c>
      <c r="G9" s="333">
        <v>0</v>
      </c>
      <c r="H9" s="333"/>
      <c r="I9" s="333">
        <v>0</v>
      </c>
    </row>
    <row r="10" spans="1:12" ht="15">
      <c r="A10" s="328" t="s">
        <v>79</v>
      </c>
      <c r="B10" s="329"/>
      <c r="C10" s="329"/>
      <c r="D10" s="329">
        <v>233</v>
      </c>
      <c r="E10" s="329"/>
      <c r="F10" s="329" t="s">
        <v>849</v>
      </c>
      <c r="G10" s="330">
        <f>SUM(G11:G14)</f>
        <v>172.5</v>
      </c>
      <c r="H10" s="330"/>
      <c r="I10" s="330">
        <f>SUM(I11:I14)</f>
        <v>172.5</v>
      </c>
      <c r="L10" s="334"/>
    </row>
    <row r="11" spans="1:9" ht="15">
      <c r="A11" s="331" t="s">
        <v>81</v>
      </c>
      <c r="B11" s="332">
        <v>43</v>
      </c>
      <c r="C11" s="332"/>
      <c r="D11" s="332"/>
      <c r="E11" s="332">
        <v>233001</v>
      </c>
      <c r="F11" s="332" t="s">
        <v>850</v>
      </c>
      <c r="G11" s="333">
        <v>15</v>
      </c>
      <c r="H11" s="333"/>
      <c r="I11" s="333">
        <v>15</v>
      </c>
    </row>
    <row r="12" spans="1:9" ht="15">
      <c r="A12" s="331" t="s">
        <v>83</v>
      </c>
      <c r="B12" s="332">
        <v>43</v>
      </c>
      <c r="C12" s="332"/>
      <c r="D12" s="332"/>
      <c r="E12" s="332">
        <v>233001</v>
      </c>
      <c r="F12" s="332" t="s">
        <v>851</v>
      </c>
      <c r="G12" s="333">
        <v>9</v>
      </c>
      <c r="H12" s="333"/>
      <c r="I12" s="333">
        <v>9</v>
      </c>
    </row>
    <row r="13" spans="1:9" ht="15">
      <c r="A13" s="331" t="s">
        <v>85</v>
      </c>
      <c r="B13" s="332">
        <v>43</v>
      </c>
      <c r="C13" s="332"/>
      <c r="D13" s="332"/>
      <c r="E13" s="332">
        <v>233001</v>
      </c>
      <c r="F13" s="332" t="s">
        <v>852</v>
      </c>
      <c r="G13" s="333">
        <v>145</v>
      </c>
      <c r="H13" s="333"/>
      <c r="I13" s="333">
        <v>145</v>
      </c>
    </row>
    <row r="14" spans="1:9" ht="15">
      <c r="A14" s="331" t="s">
        <v>115</v>
      </c>
      <c r="B14" s="332">
        <v>43</v>
      </c>
      <c r="C14" s="332"/>
      <c r="D14" s="332"/>
      <c r="E14" s="332">
        <v>233001</v>
      </c>
      <c r="F14" s="332" t="s">
        <v>853</v>
      </c>
      <c r="G14" s="333">
        <v>3.5</v>
      </c>
      <c r="H14" s="333"/>
      <c r="I14" s="333">
        <v>3.5</v>
      </c>
    </row>
    <row r="15" spans="1:9" ht="15">
      <c r="A15" s="325" t="s">
        <v>118</v>
      </c>
      <c r="B15" s="326"/>
      <c r="C15" s="326">
        <v>300</v>
      </c>
      <c r="D15" s="326"/>
      <c r="E15" s="326"/>
      <c r="F15" s="326" t="s">
        <v>854</v>
      </c>
      <c r="G15" s="327">
        <f>G16</f>
        <v>5824.7</v>
      </c>
      <c r="H15" s="327"/>
      <c r="I15" s="327">
        <f>I16</f>
        <v>5824.7</v>
      </c>
    </row>
    <row r="16" spans="1:9" ht="15">
      <c r="A16" s="328" t="s">
        <v>121</v>
      </c>
      <c r="B16" s="329"/>
      <c r="C16" s="329"/>
      <c r="D16" s="329">
        <v>320</v>
      </c>
      <c r="E16" s="329"/>
      <c r="F16" s="329" t="s">
        <v>855</v>
      </c>
      <c r="G16" s="330">
        <f>SUM(G17:G44)</f>
        <v>5824.7</v>
      </c>
      <c r="H16" s="330"/>
      <c r="I16" s="330">
        <f>SUM(I17:I44)</f>
        <v>5824.7</v>
      </c>
    </row>
    <row r="17" spans="1:9" ht="15">
      <c r="A17" s="331" t="s">
        <v>124</v>
      </c>
      <c r="B17" s="332"/>
      <c r="C17" s="332"/>
      <c r="D17" s="332">
        <v>321</v>
      </c>
      <c r="E17" s="332"/>
      <c r="F17" s="332" t="s">
        <v>856</v>
      </c>
      <c r="G17" s="333"/>
      <c r="H17" s="333"/>
      <c r="I17" s="333"/>
    </row>
    <row r="18" spans="1:9" ht="15">
      <c r="A18" s="331" t="s">
        <v>127</v>
      </c>
      <c r="B18" s="332">
        <v>1151</v>
      </c>
      <c r="C18" s="332"/>
      <c r="D18" s="332"/>
      <c r="E18" s="332"/>
      <c r="F18" s="332" t="s">
        <v>857</v>
      </c>
      <c r="G18" s="333">
        <v>1523</v>
      </c>
      <c r="H18" s="333"/>
      <c r="I18" s="333">
        <v>1523</v>
      </c>
    </row>
    <row r="19" spans="1:9" ht="15">
      <c r="A19" s="331" t="s">
        <v>130</v>
      </c>
      <c r="B19" s="332">
        <v>1152</v>
      </c>
      <c r="C19" s="332"/>
      <c r="D19" s="332"/>
      <c r="E19" s="332"/>
      <c r="F19" s="332" t="s">
        <v>857</v>
      </c>
      <c r="G19" s="333">
        <v>399.6</v>
      </c>
      <c r="H19" s="333"/>
      <c r="I19" s="333">
        <v>399.6</v>
      </c>
    </row>
    <row r="20" spans="1:9" ht="15">
      <c r="A20" s="331" t="s">
        <v>133</v>
      </c>
      <c r="B20" s="332">
        <v>1151</v>
      </c>
      <c r="C20" s="332"/>
      <c r="D20" s="332"/>
      <c r="E20" s="332"/>
      <c r="F20" s="332" t="s">
        <v>858</v>
      </c>
      <c r="G20" s="333">
        <v>192</v>
      </c>
      <c r="H20" s="333"/>
      <c r="I20" s="333">
        <v>192</v>
      </c>
    </row>
    <row r="21" spans="1:9" ht="15">
      <c r="A21" s="331" t="s">
        <v>136</v>
      </c>
      <c r="B21" s="332">
        <v>1152</v>
      </c>
      <c r="C21" s="332"/>
      <c r="D21" s="332"/>
      <c r="E21" s="332"/>
      <c r="F21" s="332" t="s">
        <v>858</v>
      </c>
      <c r="G21" s="333">
        <v>0</v>
      </c>
      <c r="H21" s="333"/>
      <c r="I21" s="333">
        <v>0</v>
      </c>
    </row>
    <row r="22" spans="1:9" ht="15">
      <c r="A22" s="331" t="s">
        <v>139</v>
      </c>
      <c r="B22" s="332">
        <v>1151</v>
      </c>
      <c r="C22" s="332"/>
      <c r="D22" s="332"/>
      <c r="E22" s="332"/>
      <c r="F22" s="332" t="s">
        <v>859</v>
      </c>
      <c r="G22" s="333">
        <v>340</v>
      </c>
      <c r="H22" s="333"/>
      <c r="I22" s="333">
        <v>340</v>
      </c>
    </row>
    <row r="23" spans="1:9" ht="15">
      <c r="A23" s="331" t="s">
        <v>142</v>
      </c>
      <c r="B23" s="332">
        <v>1152</v>
      </c>
      <c r="C23" s="332"/>
      <c r="D23" s="332"/>
      <c r="E23" s="332"/>
      <c r="F23" s="332" t="s">
        <v>859</v>
      </c>
      <c r="G23" s="333">
        <v>0</v>
      </c>
      <c r="H23" s="333"/>
      <c r="I23" s="333">
        <v>0</v>
      </c>
    </row>
    <row r="24" spans="1:9" ht="15">
      <c r="A24" s="331" t="s">
        <v>145</v>
      </c>
      <c r="B24" s="332">
        <v>1151</v>
      </c>
      <c r="C24" s="332"/>
      <c r="D24" s="332"/>
      <c r="E24" s="332"/>
      <c r="F24" s="332" t="s">
        <v>860</v>
      </c>
      <c r="G24" s="333">
        <v>679</v>
      </c>
      <c r="H24" s="333"/>
      <c r="I24" s="333">
        <v>679</v>
      </c>
    </row>
    <row r="25" spans="1:9" ht="15">
      <c r="A25" s="331" t="s">
        <v>148</v>
      </c>
      <c r="B25" s="332">
        <v>1152</v>
      </c>
      <c r="C25" s="332"/>
      <c r="D25" s="332"/>
      <c r="E25" s="332"/>
      <c r="F25" s="332" t="s">
        <v>860</v>
      </c>
      <c r="G25" s="333">
        <v>0</v>
      </c>
      <c r="H25" s="333"/>
      <c r="I25" s="333">
        <v>0</v>
      </c>
    </row>
    <row r="26" spans="1:9" ht="15">
      <c r="A26" s="331" t="s">
        <v>150</v>
      </c>
      <c r="B26" s="332">
        <v>1151</v>
      </c>
      <c r="C26" s="332"/>
      <c r="D26" s="332"/>
      <c r="E26" s="332"/>
      <c r="F26" s="332" t="s">
        <v>21</v>
      </c>
      <c r="G26" s="333">
        <v>0</v>
      </c>
      <c r="H26" s="333"/>
      <c r="I26" s="333">
        <v>0</v>
      </c>
    </row>
    <row r="27" spans="1:9" ht="15">
      <c r="A27" s="331" t="s">
        <v>153</v>
      </c>
      <c r="B27" s="332">
        <v>1152</v>
      </c>
      <c r="C27" s="332"/>
      <c r="D27" s="332"/>
      <c r="E27" s="332"/>
      <c r="F27" s="332" t="s">
        <v>21</v>
      </c>
      <c r="G27" s="333">
        <v>0</v>
      </c>
      <c r="H27" s="333"/>
      <c r="I27" s="333">
        <v>0</v>
      </c>
    </row>
    <row r="28" spans="1:9" ht="15">
      <c r="A28" s="331" t="s">
        <v>167</v>
      </c>
      <c r="B28" s="332">
        <v>1151</v>
      </c>
      <c r="C28" s="332"/>
      <c r="D28" s="332"/>
      <c r="E28" s="332"/>
      <c r="F28" s="332" t="s">
        <v>861</v>
      </c>
      <c r="G28" s="333">
        <v>555</v>
      </c>
      <c r="H28" s="333"/>
      <c r="I28" s="333">
        <v>555</v>
      </c>
    </row>
    <row r="29" spans="1:9" ht="15">
      <c r="A29" s="331" t="s">
        <v>170</v>
      </c>
      <c r="B29" s="332">
        <v>1152</v>
      </c>
      <c r="C29" s="332"/>
      <c r="D29" s="332"/>
      <c r="E29" s="332"/>
      <c r="F29" s="332" t="s">
        <v>861</v>
      </c>
      <c r="G29" s="333">
        <v>0</v>
      </c>
      <c r="H29" s="333"/>
      <c r="I29" s="333">
        <v>0</v>
      </c>
    </row>
    <row r="30" spans="1:9" ht="15">
      <c r="A30" s="331" t="s">
        <v>173</v>
      </c>
      <c r="B30" s="332">
        <v>1151</v>
      </c>
      <c r="C30" s="332"/>
      <c r="D30" s="332"/>
      <c r="E30" s="332"/>
      <c r="F30" s="332" t="s">
        <v>862</v>
      </c>
      <c r="G30" s="333">
        <v>574</v>
      </c>
      <c r="H30" s="333"/>
      <c r="I30" s="333">
        <v>574</v>
      </c>
    </row>
    <row r="31" spans="1:9" ht="15">
      <c r="A31" s="331" t="s">
        <v>176</v>
      </c>
      <c r="B31" s="332">
        <v>1152</v>
      </c>
      <c r="C31" s="332"/>
      <c r="D31" s="332"/>
      <c r="E31" s="332"/>
      <c r="F31" s="332" t="s">
        <v>862</v>
      </c>
      <c r="G31" s="333">
        <v>0</v>
      </c>
      <c r="H31" s="333"/>
      <c r="I31" s="333">
        <v>0</v>
      </c>
    </row>
    <row r="32" spans="1:9" ht="15">
      <c r="A32" s="331" t="s">
        <v>179</v>
      </c>
      <c r="B32" s="332">
        <v>1151</v>
      </c>
      <c r="C32" s="332"/>
      <c r="D32" s="332"/>
      <c r="E32" s="332"/>
      <c r="F32" s="332" t="s">
        <v>863</v>
      </c>
      <c r="G32" s="333">
        <v>92</v>
      </c>
      <c r="H32" s="333"/>
      <c r="I32" s="333">
        <v>92</v>
      </c>
    </row>
    <row r="33" spans="1:9" ht="15">
      <c r="A33" s="331" t="s">
        <v>181</v>
      </c>
      <c r="B33" s="332">
        <v>1152</v>
      </c>
      <c r="C33" s="332"/>
      <c r="D33" s="332"/>
      <c r="E33" s="332"/>
      <c r="F33" s="332" t="s">
        <v>863</v>
      </c>
      <c r="G33" s="333">
        <v>16</v>
      </c>
      <c r="H33" s="333"/>
      <c r="I33" s="333">
        <v>16</v>
      </c>
    </row>
    <row r="34" spans="1:9" ht="15">
      <c r="A34" s="331" t="s">
        <v>184</v>
      </c>
      <c r="B34" s="332">
        <v>1151</v>
      </c>
      <c r="C34" s="332"/>
      <c r="D34" s="332"/>
      <c r="E34" s="332"/>
      <c r="F34" s="332" t="s">
        <v>19</v>
      </c>
      <c r="G34" s="333">
        <v>85</v>
      </c>
      <c r="H34" s="333"/>
      <c r="I34" s="333">
        <v>85</v>
      </c>
    </row>
    <row r="35" spans="1:9" ht="15">
      <c r="A35" s="331" t="s">
        <v>186</v>
      </c>
      <c r="B35" s="332">
        <v>1152</v>
      </c>
      <c r="C35" s="332"/>
      <c r="D35" s="332"/>
      <c r="E35" s="332"/>
      <c r="F35" s="332" t="s">
        <v>19</v>
      </c>
      <c r="G35" s="333">
        <v>0</v>
      </c>
      <c r="H35" s="333"/>
      <c r="I35" s="333">
        <v>0</v>
      </c>
    </row>
    <row r="36" spans="1:9" ht="15">
      <c r="A36" s="331" t="s">
        <v>189</v>
      </c>
      <c r="B36" s="332">
        <v>1151</v>
      </c>
      <c r="C36" s="332"/>
      <c r="D36" s="332"/>
      <c r="E36" s="332"/>
      <c r="F36" s="332" t="s">
        <v>864</v>
      </c>
      <c r="G36" s="333">
        <v>68</v>
      </c>
      <c r="H36" s="333"/>
      <c r="I36" s="333">
        <v>68</v>
      </c>
    </row>
    <row r="37" spans="1:9" ht="15">
      <c r="A37" s="331" t="s">
        <v>191</v>
      </c>
      <c r="B37" s="332">
        <v>1152</v>
      </c>
      <c r="C37" s="332"/>
      <c r="D37" s="332"/>
      <c r="E37" s="332"/>
      <c r="F37" s="332" t="s">
        <v>864</v>
      </c>
      <c r="G37" s="333">
        <v>8</v>
      </c>
      <c r="H37" s="333"/>
      <c r="I37" s="333">
        <v>8</v>
      </c>
    </row>
    <row r="38" spans="1:9" ht="15">
      <c r="A38" s="331" t="s">
        <v>192</v>
      </c>
      <c r="B38" s="332">
        <v>1151</v>
      </c>
      <c r="C38" s="332"/>
      <c r="D38" s="332"/>
      <c r="E38" s="332"/>
      <c r="F38" s="332" t="s">
        <v>865</v>
      </c>
      <c r="G38" s="333">
        <v>101</v>
      </c>
      <c r="H38" s="333"/>
      <c r="I38" s="333">
        <v>101</v>
      </c>
    </row>
    <row r="39" spans="1:9" ht="15">
      <c r="A39" s="331" t="s">
        <v>193</v>
      </c>
      <c r="B39" s="332">
        <v>1152</v>
      </c>
      <c r="C39" s="332"/>
      <c r="D39" s="332"/>
      <c r="E39" s="332"/>
      <c r="F39" s="332" t="s">
        <v>865</v>
      </c>
      <c r="G39" s="333">
        <v>12</v>
      </c>
      <c r="H39" s="333"/>
      <c r="I39" s="333">
        <v>12</v>
      </c>
    </row>
    <row r="40" spans="1:9" ht="15">
      <c r="A40" s="331" t="s">
        <v>196</v>
      </c>
      <c r="B40" s="332">
        <v>1151</v>
      </c>
      <c r="C40" s="332"/>
      <c r="D40" s="332"/>
      <c r="E40" s="332"/>
      <c r="F40" s="332" t="s">
        <v>17</v>
      </c>
      <c r="G40" s="333">
        <v>418.1</v>
      </c>
      <c r="H40" s="333"/>
      <c r="I40" s="333">
        <v>418.1</v>
      </c>
    </row>
    <row r="41" spans="1:9" ht="15">
      <c r="A41" s="331" t="s">
        <v>197</v>
      </c>
      <c r="B41" s="332">
        <v>1152</v>
      </c>
      <c r="C41" s="332"/>
      <c r="D41" s="332"/>
      <c r="E41" s="332"/>
      <c r="F41" s="332" t="s">
        <v>17</v>
      </c>
      <c r="G41" s="333">
        <v>0</v>
      </c>
      <c r="H41" s="333"/>
      <c r="I41" s="333">
        <v>0</v>
      </c>
    </row>
    <row r="42" spans="1:9" ht="15">
      <c r="A42" s="331" t="s">
        <v>234</v>
      </c>
      <c r="B42" s="332">
        <v>1151</v>
      </c>
      <c r="C42" s="332"/>
      <c r="D42" s="332"/>
      <c r="E42" s="332"/>
      <c r="F42" s="332" t="s">
        <v>866</v>
      </c>
      <c r="G42" s="333">
        <v>692</v>
      </c>
      <c r="H42" s="333"/>
      <c r="I42" s="333">
        <v>692</v>
      </c>
    </row>
    <row r="43" spans="1:9" ht="15">
      <c r="A43" s="331" t="s">
        <v>237</v>
      </c>
      <c r="B43" s="332">
        <v>1152</v>
      </c>
      <c r="C43" s="332"/>
      <c r="D43" s="332"/>
      <c r="E43" s="332"/>
      <c r="F43" s="332" t="s">
        <v>866</v>
      </c>
      <c r="G43" s="333">
        <v>0</v>
      </c>
      <c r="H43" s="333"/>
      <c r="I43" s="333">
        <v>0</v>
      </c>
    </row>
    <row r="44" spans="1:9" ht="15">
      <c r="A44" s="335" t="s">
        <v>240</v>
      </c>
      <c r="B44" s="336">
        <v>71</v>
      </c>
      <c r="C44" s="336"/>
      <c r="D44" s="336"/>
      <c r="E44" s="336"/>
      <c r="F44" s="336" t="s">
        <v>867</v>
      </c>
      <c r="G44" s="337">
        <v>70</v>
      </c>
      <c r="H44" s="337"/>
      <c r="I44" s="337">
        <v>70</v>
      </c>
    </row>
    <row r="45" spans="1:9" ht="15">
      <c r="A45" s="5"/>
      <c r="B45" s="5"/>
      <c r="C45" s="5"/>
      <c r="D45" s="5"/>
      <c r="E45" s="5"/>
      <c r="F45" s="5"/>
      <c r="G45" s="7"/>
      <c r="H45" s="7"/>
      <c r="I45" s="7"/>
    </row>
  </sheetData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workbookViewId="0" topLeftCell="A46">
      <selection activeCell="J65" sqref="J65"/>
    </sheetView>
  </sheetViews>
  <sheetFormatPr defaultColWidth="12.57421875" defaultRowHeight="12.75"/>
  <cols>
    <col min="1" max="1" width="3.7109375" style="338" customWidth="1"/>
    <col min="2" max="2" width="6.7109375" style="0" customWidth="1"/>
    <col min="3" max="3" width="5.140625" style="0" customWidth="1"/>
    <col min="4" max="4" width="6.140625" style="0" customWidth="1"/>
    <col min="5" max="5" width="9.28125" style="0" customWidth="1"/>
    <col min="6" max="6" width="62.00390625" style="0" customWidth="1"/>
    <col min="7" max="8" width="11.57421875" style="238" customWidth="1"/>
    <col min="9" max="9" width="21.140625" style="238" customWidth="1"/>
    <col min="10" max="16384" width="11.57421875" style="0" customWidth="1"/>
  </cols>
  <sheetData>
    <row r="1" spans="1:9" ht="34.5" customHeight="1">
      <c r="A1" s="339" t="s">
        <v>868</v>
      </c>
      <c r="B1" s="339"/>
      <c r="C1" s="339"/>
      <c r="D1" s="339"/>
      <c r="E1" s="339"/>
      <c r="F1" s="339"/>
      <c r="G1" s="339"/>
      <c r="H1" s="339"/>
      <c r="I1" s="339"/>
    </row>
    <row r="2" spans="1:9" ht="12.75" customHeight="1">
      <c r="A2" s="340"/>
      <c r="B2" s="341" t="s">
        <v>92</v>
      </c>
      <c r="C2" s="341" t="s">
        <v>839</v>
      </c>
      <c r="D2" s="341" t="s">
        <v>840</v>
      </c>
      <c r="E2" s="341" t="s">
        <v>841</v>
      </c>
      <c r="F2" s="342" t="s">
        <v>842</v>
      </c>
      <c r="G2" s="343" t="s">
        <v>66</v>
      </c>
      <c r="H2" s="343"/>
      <c r="I2" s="343" t="s">
        <v>66</v>
      </c>
    </row>
    <row r="3" spans="1:9" ht="12.75">
      <c r="A3" s="340"/>
      <c r="B3" s="341"/>
      <c r="C3" s="341"/>
      <c r="D3" s="341"/>
      <c r="E3" s="341"/>
      <c r="F3" s="342"/>
      <c r="G3" s="344">
        <v>2010</v>
      </c>
      <c r="H3" s="344" t="s">
        <v>39</v>
      </c>
      <c r="I3" s="344" t="s">
        <v>869</v>
      </c>
    </row>
    <row r="4" spans="1:9" s="347" customFormat="1" ht="15">
      <c r="A4" s="345" t="s">
        <v>67</v>
      </c>
      <c r="B4" s="322"/>
      <c r="C4" s="322">
        <v>100</v>
      </c>
      <c r="D4" s="322"/>
      <c r="E4" s="322"/>
      <c r="F4" s="323" t="s">
        <v>870</v>
      </c>
      <c r="G4" s="346">
        <f>G5+G8+G13</f>
        <v>2419.5</v>
      </c>
      <c r="H4" s="346"/>
      <c r="I4" s="346">
        <f>I5+I8+I13</f>
        <v>2419.5</v>
      </c>
    </row>
    <row r="5" spans="1:9" s="349" customFormat="1" ht="15">
      <c r="A5" s="325" t="s">
        <v>69</v>
      </c>
      <c r="B5" s="326"/>
      <c r="C5" s="326">
        <v>110</v>
      </c>
      <c r="D5" s="326"/>
      <c r="E5" s="326"/>
      <c r="F5" s="326" t="s">
        <v>871</v>
      </c>
      <c r="G5" s="348">
        <f>G6</f>
        <v>1792</v>
      </c>
      <c r="H5" s="348"/>
      <c r="I5" s="348">
        <f>I6</f>
        <v>1792</v>
      </c>
    </row>
    <row r="6" spans="1:9" s="351" customFormat="1" ht="15">
      <c r="A6" s="328" t="s">
        <v>71</v>
      </c>
      <c r="B6" s="329"/>
      <c r="C6" s="329"/>
      <c r="D6" s="329">
        <v>111</v>
      </c>
      <c r="E6" s="329"/>
      <c r="F6" s="329" t="s">
        <v>872</v>
      </c>
      <c r="G6" s="350">
        <f>G7</f>
        <v>1792</v>
      </c>
      <c r="H6" s="350"/>
      <c r="I6" s="350">
        <f>I7</f>
        <v>1792</v>
      </c>
    </row>
    <row r="7" spans="1:9" ht="15">
      <c r="A7" s="352" t="s">
        <v>73</v>
      </c>
      <c r="B7" s="332">
        <v>41</v>
      </c>
      <c r="C7" s="332"/>
      <c r="D7" s="332"/>
      <c r="E7" s="332">
        <v>111003</v>
      </c>
      <c r="F7" s="332" t="s">
        <v>873</v>
      </c>
      <c r="G7" s="353">
        <v>1792</v>
      </c>
      <c r="H7" s="353"/>
      <c r="I7" s="353">
        <v>1792</v>
      </c>
    </row>
    <row r="8" spans="1:9" ht="15">
      <c r="A8" s="352" t="s">
        <v>75</v>
      </c>
      <c r="B8" s="326"/>
      <c r="C8" s="326">
        <v>120</v>
      </c>
      <c r="D8" s="326"/>
      <c r="E8" s="326"/>
      <c r="F8" s="326" t="s">
        <v>874</v>
      </c>
      <c r="G8" s="348">
        <f>G9</f>
        <v>414</v>
      </c>
      <c r="H8" s="348"/>
      <c r="I8" s="348">
        <f>I9</f>
        <v>414</v>
      </c>
    </row>
    <row r="9" spans="1:9" ht="15">
      <c r="A9" s="352" t="s">
        <v>77</v>
      </c>
      <c r="B9" s="329"/>
      <c r="C9" s="329"/>
      <c r="D9" s="329">
        <v>121</v>
      </c>
      <c r="E9" s="329"/>
      <c r="F9" s="329" t="s">
        <v>875</v>
      </c>
      <c r="G9" s="350">
        <f>SUM(G10:G12)</f>
        <v>414</v>
      </c>
      <c r="H9" s="350"/>
      <c r="I9" s="350">
        <f>SUM(I10:I12)</f>
        <v>414</v>
      </c>
    </row>
    <row r="10" spans="1:9" ht="15">
      <c r="A10" s="352" t="s">
        <v>79</v>
      </c>
      <c r="B10" s="332">
        <v>41</v>
      </c>
      <c r="C10" s="332"/>
      <c r="D10" s="332"/>
      <c r="E10" s="332">
        <v>121001</v>
      </c>
      <c r="F10" s="332" t="s">
        <v>876</v>
      </c>
      <c r="G10" s="353">
        <v>204</v>
      </c>
      <c r="H10" s="353"/>
      <c r="I10" s="353">
        <v>204</v>
      </c>
    </row>
    <row r="11" spans="1:9" ht="15">
      <c r="A11" s="352" t="s">
        <v>81</v>
      </c>
      <c r="B11" s="332">
        <v>41</v>
      </c>
      <c r="C11" s="332"/>
      <c r="D11" s="332"/>
      <c r="E11" s="332">
        <v>121002</v>
      </c>
      <c r="F11" s="332" t="s">
        <v>877</v>
      </c>
      <c r="G11" s="353">
        <v>200</v>
      </c>
      <c r="H11" s="353"/>
      <c r="I11" s="353">
        <v>200</v>
      </c>
    </row>
    <row r="12" spans="1:9" ht="15">
      <c r="A12" s="352" t="s">
        <v>83</v>
      </c>
      <c r="B12" s="332">
        <v>41</v>
      </c>
      <c r="C12" s="332"/>
      <c r="D12" s="332"/>
      <c r="E12" s="332">
        <v>121003</v>
      </c>
      <c r="F12" s="332" t="s">
        <v>878</v>
      </c>
      <c r="G12" s="353">
        <v>10</v>
      </c>
      <c r="H12" s="353"/>
      <c r="I12" s="353">
        <v>10</v>
      </c>
    </row>
    <row r="13" spans="1:9" ht="15">
      <c r="A13" s="352" t="s">
        <v>85</v>
      </c>
      <c r="B13" s="326"/>
      <c r="C13" s="326">
        <v>130</v>
      </c>
      <c r="D13" s="326"/>
      <c r="E13" s="326"/>
      <c r="F13" s="326" t="s">
        <v>879</v>
      </c>
      <c r="G13" s="348">
        <f>G14</f>
        <v>213.5</v>
      </c>
      <c r="H13" s="348"/>
      <c r="I13" s="348">
        <f>I14</f>
        <v>213.5</v>
      </c>
    </row>
    <row r="14" spans="1:9" ht="15">
      <c r="A14" s="352" t="s">
        <v>115</v>
      </c>
      <c r="B14" s="329"/>
      <c r="C14" s="329"/>
      <c r="D14" s="329">
        <v>133</v>
      </c>
      <c r="E14" s="329"/>
      <c r="F14" s="329" t="s">
        <v>880</v>
      </c>
      <c r="G14" s="350">
        <f>SUM(G15:G20)</f>
        <v>213.5</v>
      </c>
      <c r="H14" s="350"/>
      <c r="I14" s="350">
        <f>SUM(I15:I20)</f>
        <v>213.5</v>
      </c>
    </row>
    <row r="15" spans="1:9" ht="15">
      <c r="A15" s="352" t="s">
        <v>118</v>
      </c>
      <c r="B15" s="332">
        <v>41</v>
      </c>
      <c r="C15" s="332"/>
      <c r="D15" s="332"/>
      <c r="E15" s="332">
        <v>133001</v>
      </c>
      <c r="F15" s="332" t="s">
        <v>881</v>
      </c>
      <c r="G15" s="353">
        <v>6</v>
      </c>
      <c r="H15" s="353"/>
      <c r="I15" s="353">
        <v>6</v>
      </c>
    </row>
    <row r="16" spans="1:9" ht="15">
      <c r="A16" s="352" t="s">
        <v>121</v>
      </c>
      <c r="B16" s="332">
        <v>41</v>
      </c>
      <c r="C16" s="332"/>
      <c r="D16" s="332"/>
      <c r="E16" s="332">
        <v>133003</v>
      </c>
      <c r="F16" s="332" t="s">
        <v>882</v>
      </c>
      <c r="G16" s="353">
        <v>0.5</v>
      </c>
      <c r="H16" s="353"/>
      <c r="I16" s="353">
        <v>0.5</v>
      </c>
    </row>
    <row r="17" spans="1:9" ht="15">
      <c r="A17" s="352" t="s">
        <v>124</v>
      </c>
      <c r="B17" s="332">
        <v>41</v>
      </c>
      <c r="C17" s="332"/>
      <c r="D17" s="332"/>
      <c r="E17" s="332">
        <v>133004</v>
      </c>
      <c r="F17" s="332" t="s">
        <v>883</v>
      </c>
      <c r="G17" s="353">
        <v>0.30000000000000004</v>
      </c>
      <c r="H17" s="353"/>
      <c r="I17" s="353">
        <v>0.30000000000000004</v>
      </c>
    </row>
    <row r="18" spans="1:9" ht="15">
      <c r="A18" s="352" t="s">
        <v>127</v>
      </c>
      <c r="B18" s="332">
        <v>41</v>
      </c>
      <c r="C18" s="332"/>
      <c r="D18" s="332"/>
      <c r="E18" s="332">
        <v>133006</v>
      </c>
      <c r="F18" s="332" t="s">
        <v>884</v>
      </c>
      <c r="G18" s="353">
        <v>0.2</v>
      </c>
      <c r="H18" s="353"/>
      <c r="I18" s="353">
        <v>0.2</v>
      </c>
    </row>
    <row r="19" spans="1:9" ht="15">
      <c r="A19" s="352" t="s">
        <v>130</v>
      </c>
      <c r="B19" s="332">
        <v>41</v>
      </c>
      <c r="C19" s="332"/>
      <c r="D19" s="332"/>
      <c r="E19" s="332">
        <v>133012</v>
      </c>
      <c r="F19" s="332" t="s">
        <v>885</v>
      </c>
      <c r="G19" s="353">
        <v>6.5</v>
      </c>
      <c r="H19" s="353"/>
      <c r="I19" s="353">
        <v>6.5</v>
      </c>
    </row>
    <row r="20" spans="1:9" ht="15">
      <c r="A20" s="352" t="s">
        <v>133</v>
      </c>
      <c r="B20" s="332">
        <v>41</v>
      </c>
      <c r="C20" s="332"/>
      <c r="D20" s="332"/>
      <c r="E20" s="332">
        <v>133013</v>
      </c>
      <c r="F20" s="332" t="s">
        <v>886</v>
      </c>
      <c r="G20" s="353">
        <v>200</v>
      </c>
      <c r="H20" s="353"/>
      <c r="I20" s="353">
        <v>200</v>
      </c>
    </row>
    <row r="21" spans="1:9" ht="15">
      <c r="A21" s="352" t="s">
        <v>136</v>
      </c>
      <c r="B21" s="329"/>
      <c r="C21" s="329"/>
      <c r="D21" s="329">
        <v>139</v>
      </c>
      <c r="E21" s="329"/>
      <c r="F21" s="329" t="s">
        <v>887</v>
      </c>
      <c r="G21" s="350">
        <f>G22</f>
        <v>0</v>
      </c>
      <c r="H21" s="350"/>
      <c r="I21" s="350">
        <f>I22</f>
        <v>0</v>
      </c>
    </row>
    <row r="22" spans="1:9" ht="15">
      <c r="A22" s="352" t="s">
        <v>139</v>
      </c>
      <c r="B22" s="332">
        <v>41</v>
      </c>
      <c r="C22" s="332"/>
      <c r="D22" s="332"/>
      <c r="E22" s="332">
        <v>139002</v>
      </c>
      <c r="F22" s="332" t="s">
        <v>888</v>
      </c>
      <c r="G22" s="353">
        <v>0</v>
      </c>
      <c r="H22" s="353"/>
      <c r="I22" s="353">
        <v>0</v>
      </c>
    </row>
    <row r="23" spans="1:9" ht="15">
      <c r="A23" s="352" t="s">
        <v>142</v>
      </c>
      <c r="B23" s="354"/>
      <c r="C23" s="354"/>
      <c r="D23" s="354">
        <v>160</v>
      </c>
      <c r="E23" s="354"/>
      <c r="F23" s="354" t="s">
        <v>889</v>
      </c>
      <c r="G23" s="355">
        <v>0</v>
      </c>
      <c r="H23" s="355"/>
      <c r="I23" s="355">
        <v>0</v>
      </c>
    </row>
    <row r="24" spans="1:9" ht="15.75">
      <c r="A24" s="345" t="s">
        <v>145</v>
      </c>
      <c r="B24" s="356"/>
      <c r="C24" s="356">
        <v>200</v>
      </c>
      <c r="D24" s="356"/>
      <c r="E24" s="356"/>
      <c r="F24" s="357" t="s">
        <v>843</v>
      </c>
      <c r="G24" s="358">
        <f>G25+G30+G43+G45</f>
        <v>484.6</v>
      </c>
      <c r="H24" s="358"/>
      <c r="I24" s="358">
        <f>I25+I30+I43+I45</f>
        <v>484.6</v>
      </c>
    </row>
    <row r="25" spans="1:9" ht="15">
      <c r="A25" s="352" t="s">
        <v>148</v>
      </c>
      <c r="B25" s="326"/>
      <c r="C25" s="326">
        <v>210</v>
      </c>
      <c r="D25" s="326"/>
      <c r="E25" s="326"/>
      <c r="F25" s="326" t="s">
        <v>890</v>
      </c>
      <c r="G25" s="348">
        <f>G26</f>
        <v>230</v>
      </c>
      <c r="H25" s="348"/>
      <c r="I25" s="348">
        <f>I26</f>
        <v>230</v>
      </c>
    </row>
    <row r="26" spans="1:9" ht="15">
      <c r="A26" s="352" t="s">
        <v>150</v>
      </c>
      <c r="B26" s="329"/>
      <c r="C26" s="329"/>
      <c r="D26" s="329">
        <v>212</v>
      </c>
      <c r="E26" s="329"/>
      <c r="F26" s="329" t="s">
        <v>891</v>
      </c>
      <c r="G26" s="350">
        <f>SUM(G27:G29)</f>
        <v>230</v>
      </c>
      <c r="H26" s="350"/>
      <c r="I26" s="350">
        <f>SUM(I27:I29)</f>
        <v>230</v>
      </c>
    </row>
    <row r="27" spans="1:9" ht="15">
      <c r="A27" s="352" t="s">
        <v>153</v>
      </c>
      <c r="B27" s="332">
        <v>41</v>
      </c>
      <c r="C27" s="332"/>
      <c r="D27" s="332"/>
      <c r="E27" s="332">
        <v>212002</v>
      </c>
      <c r="F27" s="332" t="s">
        <v>892</v>
      </c>
      <c r="G27" s="353">
        <v>8</v>
      </c>
      <c r="H27" s="353"/>
      <c r="I27" s="353">
        <v>8</v>
      </c>
    </row>
    <row r="28" spans="1:9" ht="15">
      <c r="A28" s="352" t="s">
        <v>167</v>
      </c>
      <c r="B28" s="332">
        <v>41</v>
      </c>
      <c r="C28" s="332"/>
      <c r="D28" s="332"/>
      <c r="E28" s="332">
        <v>212002</v>
      </c>
      <c r="F28" s="332" t="s">
        <v>893</v>
      </c>
      <c r="G28" s="353">
        <v>2</v>
      </c>
      <c r="H28" s="353"/>
      <c r="I28" s="353">
        <v>2</v>
      </c>
    </row>
    <row r="29" spans="1:9" ht="15">
      <c r="A29" s="352" t="s">
        <v>170</v>
      </c>
      <c r="B29" s="332">
        <v>41</v>
      </c>
      <c r="C29" s="332"/>
      <c r="D29" s="332"/>
      <c r="E29" s="332">
        <v>212003</v>
      </c>
      <c r="F29" s="332" t="s">
        <v>894</v>
      </c>
      <c r="G29" s="353">
        <v>220</v>
      </c>
      <c r="H29" s="353"/>
      <c r="I29" s="353">
        <v>220</v>
      </c>
    </row>
    <row r="30" spans="1:9" ht="15">
      <c r="A30" s="352" t="s">
        <v>173</v>
      </c>
      <c r="B30" s="326"/>
      <c r="C30" s="326">
        <v>220</v>
      </c>
      <c r="D30" s="326"/>
      <c r="E30" s="326"/>
      <c r="F30" s="326" t="s">
        <v>895</v>
      </c>
      <c r="G30" s="348">
        <f>G31+G33+G35+G41</f>
        <v>240.6</v>
      </c>
      <c r="H30" s="348"/>
      <c r="I30" s="348">
        <f>I31+I33+I35+I41</f>
        <v>240.6</v>
      </c>
    </row>
    <row r="31" spans="1:9" ht="15">
      <c r="A31" s="352" t="s">
        <v>176</v>
      </c>
      <c r="B31" s="329"/>
      <c r="C31" s="329"/>
      <c r="D31" s="329">
        <v>221</v>
      </c>
      <c r="E31" s="329"/>
      <c r="F31" s="329" t="s">
        <v>896</v>
      </c>
      <c r="G31" s="350">
        <f>G32</f>
        <v>150</v>
      </c>
      <c r="H31" s="350"/>
      <c r="I31" s="350">
        <f>I32</f>
        <v>150</v>
      </c>
    </row>
    <row r="32" spans="1:9" ht="15">
      <c r="A32" s="352" t="s">
        <v>179</v>
      </c>
      <c r="B32" s="332">
        <v>41</v>
      </c>
      <c r="C32" s="332"/>
      <c r="D32" s="332"/>
      <c r="E32" s="332">
        <v>221004</v>
      </c>
      <c r="F32" s="332" t="s">
        <v>897</v>
      </c>
      <c r="G32" s="359">
        <v>150</v>
      </c>
      <c r="H32" s="353"/>
      <c r="I32" s="359">
        <v>150</v>
      </c>
    </row>
    <row r="33" spans="1:9" ht="15">
      <c r="A33" s="352" t="s">
        <v>181</v>
      </c>
      <c r="B33" s="329"/>
      <c r="C33" s="329"/>
      <c r="D33" s="329">
        <v>222</v>
      </c>
      <c r="E33" s="329"/>
      <c r="F33" s="329" t="s">
        <v>898</v>
      </c>
      <c r="G33" s="350">
        <f>G34</f>
        <v>0</v>
      </c>
      <c r="H33" s="350"/>
      <c r="I33" s="350">
        <f>I34</f>
        <v>0</v>
      </c>
    </row>
    <row r="34" spans="1:9" ht="15">
      <c r="A34" s="352" t="s">
        <v>184</v>
      </c>
      <c r="B34" s="332"/>
      <c r="C34" s="332"/>
      <c r="D34" s="332"/>
      <c r="E34" s="332">
        <v>222003</v>
      </c>
      <c r="F34" s="332" t="s">
        <v>899</v>
      </c>
      <c r="G34" s="359">
        <v>0</v>
      </c>
      <c r="H34" s="353"/>
      <c r="I34" s="359">
        <v>0</v>
      </c>
    </row>
    <row r="35" spans="1:9" ht="15">
      <c r="A35" s="352" t="s">
        <v>186</v>
      </c>
      <c r="B35" s="329"/>
      <c r="C35" s="329"/>
      <c r="D35" s="329">
        <v>223</v>
      </c>
      <c r="E35" s="329"/>
      <c r="F35" s="329" t="s">
        <v>900</v>
      </c>
      <c r="G35" s="350">
        <f>SUM(G36:G40)</f>
        <v>89.6</v>
      </c>
      <c r="H35" s="350"/>
      <c r="I35" s="350">
        <f>SUM(I36:I40)</f>
        <v>89.6</v>
      </c>
    </row>
    <row r="36" spans="1:9" ht="15">
      <c r="A36" s="352" t="s">
        <v>189</v>
      </c>
      <c r="B36" s="332">
        <v>41</v>
      </c>
      <c r="C36" s="332"/>
      <c r="D36" s="332"/>
      <c r="E36" s="332">
        <v>223001</v>
      </c>
      <c r="F36" s="332" t="s">
        <v>901</v>
      </c>
      <c r="G36" s="353">
        <v>68</v>
      </c>
      <c r="H36" s="353"/>
      <c r="I36" s="353">
        <v>68</v>
      </c>
    </row>
    <row r="37" spans="1:9" ht="15">
      <c r="A37" s="352" t="s">
        <v>191</v>
      </c>
      <c r="B37" s="332">
        <v>41</v>
      </c>
      <c r="C37" s="332"/>
      <c r="D37" s="332"/>
      <c r="E37" s="332">
        <v>223001</v>
      </c>
      <c r="F37" s="332" t="s">
        <v>902</v>
      </c>
      <c r="G37" s="353">
        <v>15</v>
      </c>
      <c r="H37" s="353"/>
      <c r="I37" s="353">
        <v>15</v>
      </c>
    </row>
    <row r="38" spans="1:9" ht="15">
      <c r="A38" s="352" t="s">
        <v>192</v>
      </c>
      <c r="B38" s="332">
        <v>41</v>
      </c>
      <c r="C38" s="332"/>
      <c r="D38" s="332"/>
      <c r="E38" s="332">
        <v>223001</v>
      </c>
      <c r="F38" s="332" t="s">
        <v>903</v>
      </c>
      <c r="G38" s="353">
        <v>1.6</v>
      </c>
      <c r="H38" s="353"/>
      <c r="I38" s="353">
        <v>1.6</v>
      </c>
    </row>
    <row r="39" spans="1:9" ht="15">
      <c r="A39" s="352" t="s">
        <v>193</v>
      </c>
      <c r="B39" s="332">
        <v>41</v>
      </c>
      <c r="C39" s="332"/>
      <c r="D39" s="332"/>
      <c r="E39" s="332">
        <v>223003</v>
      </c>
      <c r="F39" s="332" t="s">
        <v>904</v>
      </c>
      <c r="G39" s="353">
        <v>3</v>
      </c>
      <c r="H39" s="353"/>
      <c r="I39" s="353">
        <v>3</v>
      </c>
    </row>
    <row r="40" spans="1:9" ht="15">
      <c r="A40" s="352" t="s">
        <v>196</v>
      </c>
      <c r="B40" s="332">
        <v>41</v>
      </c>
      <c r="C40" s="332"/>
      <c r="D40" s="332"/>
      <c r="E40" s="332">
        <v>223004</v>
      </c>
      <c r="F40" s="332" t="s">
        <v>905</v>
      </c>
      <c r="G40" s="359">
        <v>2</v>
      </c>
      <c r="H40" s="353"/>
      <c r="I40" s="359">
        <v>2</v>
      </c>
    </row>
    <row r="41" spans="1:9" ht="15">
      <c r="A41" s="352" t="s">
        <v>197</v>
      </c>
      <c r="B41" s="329"/>
      <c r="C41" s="329"/>
      <c r="D41" s="329">
        <v>229</v>
      </c>
      <c r="E41" s="329"/>
      <c r="F41" s="329" t="s">
        <v>906</v>
      </c>
      <c r="G41" s="350">
        <f>G42</f>
        <v>1</v>
      </c>
      <c r="H41" s="350"/>
      <c r="I41" s="350">
        <f>I42</f>
        <v>1</v>
      </c>
    </row>
    <row r="42" spans="1:9" ht="15">
      <c r="A42" s="352" t="s">
        <v>234</v>
      </c>
      <c r="B42" s="332">
        <v>41</v>
      </c>
      <c r="C42" s="332"/>
      <c r="D42" s="332"/>
      <c r="E42" s="332">
        <v>229005</v>
      </c>
      <c r="F42" s="332" t="s">
        <v>907</v>
      </c>
      <c r="G42" s="359">
        <v>1</v>
      </c>
      <c r="H42" s="353"/>
      <c r="I42" s="359">
        <v>1</v>
      </c>
    </row>
    <row r="43" spans="1:9" ht="15">
      <c r="A43" s="352" t="s">
        <v>237</v>
      </c>
      <c r="B43" s="326"/>
      <c r="C43" s="326">
        <v>240</v>
      </c>
      <c r="D43" s="326"/>
      <c r="E43" s="326"/>
      <c r="F43" s="326" t="s">
        <v>908</v>
      </c>
      <c r="G43" s="348">
        <f>G44</f>
        <v>1</v>
      </c>
      <c r="H43" s="348"/>
      <c r="I43" s="348">
        <f>I44</f>
        <v>1</v>
      </c>
    </row>
    <row r="44" spans="1:9" ht="15">
      <c r="A44" s="352" t="s">
        <v>240</v>
      </c>
      <c r="B44" s="329"/>
      <c r="C44" s="329"/>
      <c r="D44" s="329">
        <v>244</v>
      </c>
      <c r="E44" s="329"/>
      <c r="F44" s="329" t="s">
        <v>909</v>
      </c>
      <c r="G44" s="350">
        <v>1</v>
      </c>
      <c r="H44" s="350"/>
      <c r="I44" s="350">
        <v>1</v>
      </c>
    </row>
    <row r="45" spans="1:9" ht="15">
      <c r="A45" s="352" t="s">
        <v>243</v>
      </c>
      <c r="B45" s="326"/>
      <c r="C45" s="326">
        <v>290</v>
      </c>
      <c r="D45" s="326"/>
      <c r="E45" s="326"/>
      <c r="F45" s="326" t="s">
        <v>910</v>
      </c>
      <c r="G45" s="348">
        <f>G46</f>
        <v>13</v>
      </c>
      <c r="H45" s="348"/>
      <c r="I45" s="348">
        <f>I46</f>
        <v>13</v>
      </c>
    </row>
    <row r="46" spans="1:9" ht="15">
      <c r="A46" s="352" t="s">
        <v>246</v>
      </c>
      <c r="B46" s="329"/>
      <c r="C46" s="329"/>
      <c r="D46" s="329">
        <v>292</v>
      </c>
      <c r="E46" s="329"/>
      <c r="F46" s="329" t="s">
        <v>911</v>
      </c>
      <c r="G46" s="350">
        <f>SUM(G47:G49)</f>
        <v>13</v>
      </c>
      <c r="H46" s="350"/>
      <c r="I46" s="350">
        <f>SUM(I47:I49)</f>
        <v>13</v>
      </c>
    </row>
    <row r="47" spans="1:9" ht="15">
      <c r="A47" s="352" t="s">
        <v>293</v>
      </c>
      <c r="B47" s="332">
        <v>41</v>
      </c>
      <c r="C47" s="332"/>
      <c r="D47" s="332"/>
      <c r="E47" s="332">
        <v>292008</v>
      </c>
      <c r="F47" s="332" t="s">
        <v>912</v>
      </c>
      <c r="G47" s="353">
        <v>13</v>
      </c>
      <c r="H47" s="353"/>
      <c r="I47" s="353">
        <v>13</v>
      </c>
    </row>
    <row r="48" spans="1:9" ht="15">
      <c r="A48" s="352" t="s">
        <v>294</v>
      </c>
      <c r="B48" s="332"/>
      <c r="C48" s="332"/>
      <c r="D48" s="332"/>
      <c r="E48" s="332">
        <v>292012</v>
      </c>
      <c r="F48" s="332" t="s">
        <v>913</v>
      </c>
      <c r="G48" s="353">
        <v>0</v>
      </c>
      <c r="H48" s="353"/>
      <c r="I48" s="353">
        <v>0</v>
      </c>
    </row>
    <row r="49" spans="1:9" s="230" customFormat="1" ht="15">
      <c r="A49" s="352" t="s">
        <v>298</v>
      </c>
      <c r="B49" s="360"/>
      <c r="C49" s="360"/>
      <c r="D49" s="360"/>
      <c r="E49" s="360">
        <v>292021</v>
      </c>
      <c r="F49" s="360" t="s">
        <v>914</v>
      </c>
      <c r="G49" s="361">
        <v>0</v>
      </c>
      <c r="H49" s="362"/>
      <c r="I49" s="361">
        <v>0</v>
      </c>
    </row>
    <row r="50" spans="1:9" ht="15">
      <c r="A50" s="345" t="s">
        <v>301</v>
      </c>
      <c r="B50" s="356"/>
      <c r="C50" s="356">
        <v>300</v>
      </c>
      <c r="D50" s="356"/>
      <c r="E50" s="356"/>
      <c r="F50" s="357" t="s">
        <v>854</v>
      </c>
      <c r="G50" s="358">
        <f>G51</f>
        <v>1340.6</v>
      </c>
      <c r="H50" s="358"/>
      <c r="I50" s="358">
        <f>I51</f>
        <v>1340.6</v>
      </c>
    </row>
    <row r="51" spans="1:9" ht="15">
      <c r="A51" s="352" t="s">
        <v>303</v>
      </c>
      <c r="B51" s="326"/>
      <c r="C51" s="326">
        <v>310</v>
      </c>
      <c r="D51" s="326"/>
      <c r="E51" s="326"/>
      <c r="F51" s="326" t="s">
        <v>915</v>
      </c>
      <c r="G51" s="348">
        <f>G52+G53</f>
        <v>1340.6</v>
      </c>
      <c r="H51" s="348"/>
      <c r="I51" s="348">
        <f>I52+I53</f>
        <v>1340.6</v>
      </c>
    </row>
    <row r="52" spans="1:9" ht="15">
      <c r="A52" s="352" t="s">
        <v>304</v>
      </c>
      <c r="B52" s="329"/>
      <c r="C52" s="329"/>
      <c r="D52" s="329">
        <v>311</v>
      </c>
      <c r="E52" s="329"/>
      <c r="F52" s="329" t="s">
        <v>856</v>
      </c>
      <c r="G52" s="350">
        <v>0</v>
      </c>
      <c r="H52" s="350"/>
      <c r="I52" s="350">
        <v>0</v>
      </c>
    </row>
    <row r="53" spans="1:9" ht="15">
      <c r="A53" s="352" t="s">
        <v>305</v>
      </c>
      <c r="B53" s="329"/>
      <c r="C53" s="329"/>
      <c r="D53" s="329">
        <v>312</v>
      </c>
      <c r="E53" s="329"/>
      <c r="F53" s="329" t="s">
        <v>916</v>
      </c>
      <c r="G53" s="350">
        <f>SUM(G54:G74)</f>
        <v>1340.6</v>
      </c>
      <c r="H53" s="350"/>
      <c r="I53" s="350">
        <f>SUM(I54:I74)</f>
        <v>1340.6</v>
      </c>
    </row>
    <row r="54" spans="1:9" ht="15">
      <c r="A54" s="352" t="s">
        <v>306</v>
      </c>
      <c r="B54" s="332">
        <v>1151</v>
      </c>
      <c r="C54" s="332"/>
      <c r="D54" s="332"/>
      <c r="E54" s="332">
        <v>312001</v>
      </c>
      <c r="F54" s="332" t="s">
        <v>917</v>
      </c>
      <c r="G54" s="353">
        <v>88</v>
      </c>
      <c r="H54" s="353"/>
      <c r="I54" s="353">
        <v>88</v>
      </c>
    </row>
    <row r="55" spans="1:9" ht="15">
      <c r="A55" s="352" t="s">
        <v>307</v>
      </c>
      <c r="B55" s="332">
        <v>111</v>
      </c>
      <c r="C55" s="332"/>
      <c r="D55" s="332"/>
      <c r="E55" s="332">
        <v>312001</v>
      </c>
      <c r="F55" s="332" t="s">
        <v>918</v>
      </c>
      <c r="G55" s="353">
        <v>25</v>
      </c>
      <c r="H55" s="353"/>
      <c r="I55" s="353">
        <v>25</v>
      </c>
    </row>
    <row r="56" spans="1:9" ht="15">
      <c r="A56" s="352" t="s">
        <v>308</v>
      </c>
      <c r="B56" s="332">
        <v>111</v>
      </c>
      <c r="C56" s="332"/>
      <c r="D56" s="332"/>
      <c r="E56" s="332">
        <v>312001</v>
      </c>
      <c r="F56" s="332" t="s">
        <v>919</v>
      </c>
      <c r="G56" s="353">
        <v>6</v>
      </c>
      <c r="H56" s="353"/>
      <c r="I56" s="353">
        <v>6</v>
      </c>
    </row>
    <row r="57" spans="1:9" ht="15">
      <c r="A57" s="352" t="s">
        <v>309</v>
      </c>
      <c r="B57" s="332">
        <v>111</v>
      </c>
      <c r="C57" s="332"/>
      <c r="D57" s="332"/>
      <c r="E57" s="332">
        <v>312001</v>
      </c>
      <c r="F57" s="332" t="s">
        <v>920</v>
      </c>
      <c r="G57" s="353">
        <v>28</v>
      </c>
      <c r="H57" s="353"/>
      <c r="I57" s="353">
        <v>28</v>
      </c>
    </row>
    <row r="58" spans="1:9" ht="15">
      <c r="A58" s="352" t="s">
        <v>310</v>
      </c>
      <c r="B58" s="332">
        <v>111</v>
      </c>
      <c r="C58" s="332"/>
      <c r="D58" s="332"/>
      <c r="E58" s="332">
        <v>312001</v>
      </c>
      <c r="F58" s="332" t="s">
        <v>921</v>
      </c>
      <c r="G58" s="353">
        <v>16</v>
      </c>
      <c r="H58" s="353"/>
      <c r="I58" s="353">
        <v>16</v>
      </c>
    </row>
    <row r="59" spans="1:9" ht="15">
      <c r="A59" s="352" t="s">
        <v>311</v>
      </c>
      <c r="B59" s="332">
        <v>111</v>
      </c>
      <c r="C59" s="332"/>
      <c r="D59" s="332"/>
      <c r="E59" s="332">
        <v>312001</v>
      </c>
      <c r="F59" s="332" t="s">
        <v>922</v>
      </c>
      <c r="G59" s="353">
        <v>10</v>
      </c>
      <c r="H59" s="353"/>
      <c r="I59" s="353">
        <v>10</v>
      </c>
    </row>
    <row r="60" spans="1:9" ht="15">
      <c r="A60" s="352" t="s">
        <v>312</v>
      </c>
      <c r="B60" s="332">
        <v>111</v>
      </c>
      <c r="C60" s="332"/>
      <c r="D60" s="332"/>
      <c r="E60" s="332">
        <v>312001</v>
      </c>
      <c r="F60" s="332" t="s">
        <v>923</v>
      </c>
      <c r="G60" s="353">
        <v>2</v>
      </c>
      <c r="H60" s="353"/>
      <c r="I60" s="353">
        <v>2</v>
      </c>
    </row>
    <row r="61" spans="1:9" ht="15">
      <c r="A61" s="352" t="s">
        <v>313</v>
      </c>
      <c r="B61" s="332">
        <v>111</v>
      </c>
      <c r="C61" s="332"/>
      <c r="D61" s="332"/>
      <c r="E61" s="332">
        <v>312001</v>
      </c>
      <c r="F61" s="332" t="s">
        <v>924</v>
      </c>
      <c r="G61" s="353">
        <v>22</v>
      </c>
      <c r="H61" s="353"/>
      <c r="I61" s="353">
        <v>22</v>
      </c>
    </row>
    <row r="62" spans="1:9" ht="15">
      <c r="A62" s="352" t="s">
        <v>314</v>
      </c>
      <c r="B62" s="332">
        <v>111</v>
      </c>
      <c r="C62" s="332"/>
      <c r="D62" s="332"/>
      <c r="E62" s="332">
        <v>312001</v>
      </c>
      <c r="F62" s="332" t="s">
        <v>925</v>
      </c>
      <c r="G62" s="353">
        <v>10</v>
      </c>
      <c r="H62" s="353"/>
      <c r="I62" s="353">
        <v>10</v>
      </c>
    </row>
    <row r="63" spans="1:10" ht="15">
      <c r="A63" s="352" t="s">
        <v>315</v>
      </c>
      <c r="B63" s="332">
        <v>111</v>
      </c>
      <c r="C63" s="332"/>
      <c r="D63" s="332"/>
      <c r="E63" s="332">
        <v>312001</v>
      </c>
      <c r="F63" s="332" t="s">
        <v>926</v>
      </c>
      <c r="G63" s="353">
        <v>2</v>
      </c>
      <c r="H63" s="353"/>
      <c r="I63" s="353">
        <v>2</v>
      </c>
      <c r="J63" s="161"/>
    </row>
    <row r="64" spans="1:9" ht="15">
      <c r="A64" s="352" t="s">
        <v>316</v>
      </c>
      <c r="B64" s="332">
        <v>111</v>
      </c>
      <c r="C64" s="332"/>
      <c r="D64" s="332"/>
      <c r="E64" s="360">
        <v>312001</v>
      </c>
      <c r="F64" s="332" t="s">
        <v>927</v>
      </c>
      <c r="G64" s="353">
        <v>30</v>
      </c>
      <c r="H64" s="353"/>
      <c r="I64" s="353">
        <v>30</v>
      </c>
    </row>
    <row r="65" spans="1:10" ht="15">
      <c r="A65" s="352" t="s">
        <v>317</v>
      </c>
      <c r="B65" s="332">
        <v>111</v>
      </c>
      <c r="C65" s="332"/>
      <c r="D65" s="332"/>
      <c r="E65" s="360">
        <v>312001</v>
      </c>
      <c r="F65" s="332" t="s">
        <v>928</v>
      </c>
      <c r="G65" s="353">
        <v>9</v>
      </c>
      <c r="H65" s="353"/>
      <c r="I65" s="353">
        <v>9</v>
      </c>
      <c r="J65" s="161"/>
    </row>
    <row r="66" spans="1:10" ht="15">
      <c r="A66" s="352" t="s">
        <v>318</v>
      </c>
      <c r="B66" s="332">
        <v>111</v>
      </c>
      <c r="C66" s="332"/>
      <c r="D66" s="332"/>
      <c r="E66" s="360">
        <v>312001</v>
      </c>
      <c r="F66" s="332" t="s">
        <v>929</v>
      </c>
      <c r="G66" s="353">
        <v>2.5</v>
      </c>
      <c r="H66" s="353"/>
      <c r="I66" s="353">
        <v>2.5</v>
      </c>
      <c r="J66" s="161"/>
    </row>
    <row r="67" spans="1:12" ht="15">
      <c r="A67" s="352" t="s">
        <v>319</v>
      </c>
      <c r="B67" s="332">
        <v>111</v>
      </c>
      <c r="C67" s="332"/>
      <c r="D67" s="332"/>
      <c r="E67" s="360">
        <v>312001</v>
      </c>
      <c r="F67" s="332" t="s">
        <v>930</v>
      </c>
      <c r="G67" s="353">
        <v>24</v>
      </c>
      <c r="H67" s="353"/>
      <c r="I67" s="353">
        <v>24</v>
      </c>
      <c r="J67" s="161"/>
      <c r="L67" s="363"/>
    </row>
    <row r="68" spans="1:10" ht="15">
      <c r="A68" s="352" t="s">
        <v>320</v>
      </c>
      <c r="B68" s="332">
        <v>111</v>
      </c>
      <c r="C68" s="332"/>
      <c r="D68" s="332"/>
      <c r="E68" s="360">
        <v>312001</v>
      </c>
      <c r="F68" s="332" t="s">
        <v>931</v>
      </c>
      <c r="G68" s="353">
        <v>3.8</v>
      </c>
      <c r="H68" s="353"/>
      <c r="I68" s="353">
        <v>3.8</v>
      </c>
      <c r="J68" s="161"/>
    </row>
    <row r="69" spans="1:10" ht="15">
      <c r="A69" s="352" t="s">
        <v>321</v>
      </c>
      <c r="B69" s="332">
        <v>111</v>
      </c>
      <c r="C69" s="332"/>
      <c r="D69" s="332"/>
      <c r="E69" s="360">
        <v>312001</v>
      </c>
      <c r="F69" s="332" t="s">
        <v>932</v>
      </c>
      <c r="G69" s="353">
        <v>1.3</v>
      </c>
      <c r="H69" s="353"/>
      <c r="I69" s="353">
        <v>1.3</v>
      </c>
      <c r="J69" s="161"/>
    </row>
    <row r="70" spans="1:10" ht="15">
      <c r="A70" s="352" t="s">
        <v>323</v>
      </c>
      <c r="B70" s="332">
        <v>111</v>
      </c>
      <c r="C70" s="332"/>
      <c r="D70" s="332"/>
      <c r="E70" s="360">
        <v>312001</v>
      </c>
      <c r="F70" s="332" t="s">
        <v>933</v>
      </c>
      <c r="G70" s="353">
        <v>23</v>
      </c>
      <c r="H70" s="353"/>
      <c r="I70" s="353">
        <v>23</v>
      </c>
      <c r="J70" s="161"/>
    </row>
    <row r="71" spans="1:10" ht="15">
      <c r="A71" s="352" t="s">
        <v>325</v>
      </c>
      <c r="B71" s="332">
        <v>111</v>
      </c>
      <c r="C71" s="332"/>
      <c r="D71" s="332"/>
      <c r="E71" s="360">
        <v>312001</v>
      </c>
      <c r="F71" s="332" t="s">
        <v>934</v>
      </c>
      <c r="G71" s="353">
        <v>916</v>
      </c>
      <c r="H71" s="353"/>
      <c r="I71" s="353">
        <v>916</v>
      </c>
      <c r="J71" s="161"/>
    </row>
    <row r="72" spans="1:10" ht="15">
      <c r="A72" s="352" t="s">
        <v>327</v>
      </c>
      <c r="B72" s="332">
        <v>1152</v>
      </c>
      <c r="C72" s="332"/>
      <c r="D72" s="332"/>
      <c r="E72" s="332">
        <v>312002</v>
      </c>
      <c r="F72" s="332" t="s">
        <v>935</v>
      </c>
      <c r="G72" s="353">
        <v>30</v>
      </c>
      <c r="H72" s="353"/>
      <c r="I72" s="353">
        <v>30</v>
      </c>
      <c r="J72" s="161"/>
    </row>
    <row r="73" spans="1:10" ht="15">
      <c r="A73" s="352" t="s">
        <v>328</v>
      </c>
      <c r="B73" s="332">
        <v>1161</v>
      </c>
      <c r="C73" s="332"/>
      <c r="D73" s="332"/>
      <c r="E73" s="332">
        <v>312002</v>
      </c>
      <c r="F73" s="332" t="s">
        <v>936</v>
      </c>
      <c r="G73" s="353">
        <v>88</v>
      </c>
      <c r="H73" s="353"/>
      <c r="I73" s="353">
        <v>88</v>
      </c>
      <c r="J73" s="161"/>
    </row>
    <row r="74" spans="1:9" ht="15">
      <c r="A74" s="364" t="s">
        <v>327</v>
      </c>
      <c r="B74" s="336">
        <v>71</v>
      </c>
      <c r="C74" s="336"/>
      <c r="D74" s="336"/>
      <c r="E74" s="336">
        <v>312007</v>
      </c>
      <c r="F74" s="336" t="s">
        <v>937</v>
      </c>
      <c r="G74" s="365">
        <v>4</v>
      </c>
      <c r="H74" s="366"/>
      <c r="I74" s="365">
        <v>4</v>
      </c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</sheetData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 gridLines="1" horizontalCentered="1" verticalCentered="1"/>
  <pageMargins left="0.7875" right="0.7875" top="0.39375" bottom="0.5604166666666667" header="0.5118055555555556" footer="0.39375"/>
  <pageSetup firstPageNumber="1" useFirstPageNumber="1" fitToHeight="2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26" sqref="F26"/>
    </sheetView>
  </sheetViews>
  <sheetFormatPr defaultColWidth="12.57421875" defaultRowHeight="12.75"/>
  <cols>
    <col min="1" max="1" width="39.00390625" style="0" customWidth="1"/>
    <col min="2" max="16384" width="11.57421875" style="0" customWidth="1"/>
  </cols>
  <sheetData>
    <row r="1" spans="1:6" ht="12.75">
      <c r="A1" t="s">
        <v>13</v>
      </c>
      <c r="B1" s="4" t="s">
        <v>14</v>
      </c>
      <c r="C1" s="4"/>
      <c r="D1" s="4"/>
      <c r="E1" s="4"/>
      <c r="F1" s="4"/>
    </row>
    <row r="2" spans="2:6" ht="12.75">
      <c r="B2">
        <v>1151</v>
      </c>
      <c r="C2">
        <v>1152</v>
      </c>
      <c r="D2">
        <v>42</v>
      </c>
      <c r="E2">
        <v>43</v>
      </c>
      <c r="F2">
        <v>52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7" spans="1:6" ht="12.75">
      <c r="A7" t="s">
        <v>19</v>
      </c>
      <c r="B7">
        <v>402.5</v>
      </c>
      <c r="C7">
        <v>107.4</v>
      </c>
      <c r="F7">
        <v>28.1</v>
      </c>
    </row>
    <row r="8" ht="12.75">
      <c r="A8" t="s">
        <v>20</v>
      </c>
    </row>
    <row r="9" spans="1:6" ht="12.75">
      <c r="A9" t="s">
        <v>21</v>
      </c>
      <c r="B9">
        <v>0</v>
      </c>
      <c r="C9">
        <v>0</v>
      </c>
      <c r="F9">
        <v>0</v>
      </c>
    </row>
    <row r="10" ht="12.75">
      <c r="A10" t="s">
        <v>22</v>
      </c>
    </row>
    <row r="11" spans="1:6" ht="12.75">
      <c r="A11" t="s">
        <v>23</v>
      </c>
      <c r="B11">
        <v>340</v>
      </c>
      <c r="C11">
        <v>0</v>
      </c>
      <c r="F11">
        <v>18</v>
      </c>
    </row>
    <row r="12" ht="12.75">
      <c r="A12" t="s">
        <v>24</v>
      </c>
    </row>
    <row r="13" spans="1:6" ht="12.75">
      <c r="A13" t="s">
        <v>25</v>
      </c>
      <c r="B13">
        <v>555</v>
      </c>
      <c r="C13">
        <v>0</v>
      </c>
      <c r="F13">
        <v>99</v>
      </c>
    </row>
    <row r="14" ht="12.75">
      <c r="A14" t="s">
        <v>26</v>
      </c>
    </row>
    <row r="15" spans="1:6" ht="12.75">
      <c r="A15" t="s">
        <v>27</v>
      </c>
      <c r="B15">
        <v>192</v>
      </c>
      <c r="C15">
        <v>0</v>
      </c>
      <c r="F15">
        <v>11</v>
      </c>
    </row>
    <row r="16" ht="12.75">
      <c r="A16" t="s">
        <v>28</v>
      </c>
    </row>
    <row r="17" spans="1:6" ht="12.75">
      <c r="A17" t="s">
        <v>29</v>
      </c>
      <c r="B17">
        <v>2084</v>
      </c>
      <c r="C17">
        <v>695</v>
      </c>
      <c r="F17">
        <v>170</v>
      </c>
    </row>
    <row r="18" ht="12.75">
      <c r="A18" t="s">
        <v>30</v>
      </c>
    </row>
    <row r="19" spans="1:6" ht="12.75">
      <c r="A19" t="s">
        <v>31</v>
      </c>
      <c r="B19">
        <v>574</v>
      </c>
      <c r="C19">
        <v>0</v>
      </c>
      <c r="F19">
        <v>30</v>
      </c>
    </row>
    <row r="20" ht="12.75">
      <c r="A20" t="s">
        <v>32</v>
      </c>
    </row>
    <row r="21" spans="1:6" ht="12.75">
      <c r="A21" t="s">
        <v>33</v>
      </c>
      <c r="B21">
        <v>92</v>
      </c>
      <c r="C21">
        <v>16</v>
      </c>
      <c r="F21">
        <v>6</v>
      </c>
    </row>
    <row r="22" ht="12.75">
      <c r="A22" t="s">
        <v>34</v>
      </c>
    </row>
    <row r="23" spans="1:6" ht="12.75">
      <c r="A23" t="s">
        <v>35</v>
      </c>
      <c r="B23">
        <v>68</v>
      </c>
      <c r="C23">
        <v>8</v>
      </c>
      <c r="F23">
        <v>4</v>
      </c>
    </row>
    <row r="24" ht="12.75">
      <c r="A24" t="s">
        <v>36</v>
      </c>
    </row>
  </sheetData>
  <mergeCells count="1">
    <mergeCell ref="B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workbookViewId="0" topLeftCell="A16">
      <selection activeCell="H10" sqref="H10"/>
    </sheetView>
  </sheetViews>
  <sheetFormatPr defaultColWidth="12.57421875" defaultRowHeight="12.75"/>
  <cols>
    <col min="1" max="1" width="11.57421875" style="5" customWidth="1"/>
    <col min="2" max="2" width="56.8515625" style="5" customWidth="1"/>
    <col min="3" max="3" width="14.8515625" style="6" customWidth="1"/>
    <col min="4" max="5" width="11.57421875" style="7" customWidth="1"/>
    <col min="6" max="16384" width="11.57421875" style="5" customWidth="1"/>
  </cols>
  <sheetData>
    <row r="1" ht="15">
      <c r="A1" s="8"/>
    </row>
    <row r="2" spans="1:5" ht="12.75" customHeight="1">
      <c r="A2" s="9" t="s">
        <v>37</v>
      </c>
      <c r="B2" s="9"/>
      <c r="C2" s="10" t="s">
        <v>38</v>
      </c>
      <c r="D2" s="11" t="s">
        <v>39</v>
      </c>
      <c r="E2" s="11" t="s">
        <v>40</v>
      </c>
    </row>
    <row r="3" spans="1:5" ht="15">
      <c r="A3" s="9"/>
      <c r="B3" s="9"/>
      <c r="C3" s="10"/>
      <c r="D3" s="11"/>
      <c r="E3" s="11"/>
    </row>
    <row r="4" spans="1:5" ht="15">
      <c r="A4" s="9"/>
      <c r="B4" s="9"/>
      <c r="C4" s="10"/>
      <c r="D4" s="11"/>
      <c r="E4" s="11"/>
    </row>
    <row r="5" spans="1:5" ht="15">
      <c r="A5" s="9"/>
      <c r="B5" s="9"/>
      <c r="C5" s="10"/>
      <c r="D5" s="11"/>
      <c r="E5" s="11"/>
    </row>
    <row r="6" spans="1:5" ht="15">
      <c r="A6" s="12">
        <v>1</v>
      </c>
      <c r="B6" s="13" t="s">
        <v>41</v>
      </c>
      <c r="C6" s="14">
        <f>'BP'!G4+'BP'!G24+'BP'!G50</f>
        <v>4244.7</v>
      </c>
      <c r="D6" s="15">
        <f>'BP'!H4+'BP'!H24+'BP'!H50</f>
        <v>0</v>
      </c>
      <c r="E6" s="16">
        <f>'BP'!I4+'BP'!I24+'BP'!I50</f>
        <v>4244.7</v>
      </c>
    </row>
    <row r="7" spans="1:5" ht="15">
      <c r="A7" s="17">
        <f>A6+1</f>
        <v>2</v>
      </c>
      <c r="B7" s="18" t="s">
        <v>42</v>
      </c>
      <c r="C7" s="19">
        <f>SUM(C9:C20)</f>
        <v>4154.2</v>
      </c>
      <c r="D7" s="20">
        <f>SUM(D9:D20)</f>
        <v>0</v>
      </c>
      <c r="E7" s="21">
        <f>SUM(E9:E20)</f>
        <v>4154.2</v>
      </c>
    </row>
    <row r="8" spans="1:5" ht="15">
      <c r="A8" s="22">
        <f>A7+1</f>
        <v>3</v>
      </c>
      <c r="B8" s="23" t="s">
        <v>43</v>
      </c>
      <c r="C8" s="24"/>
      <c r="D8" s="25"/>
      <c r="E8" s="26"/>
    </row>
    <row r="9" spans="1:5" ht="15">
      <c r="A9" s="22">
        <f>A8+1</f>
        <v>4</v>
      </c>
      <c r="B9" s="27" t="s">
        <v>44</v>
      </c>
      <c r="C9" s="24">
        <v>0.4</v>
      </c>
      <c r="D9" s="25">
        <f>1_Pôdohospodárstvo!I7</f>
        <v>0</v>
      </c>
      <c r="E9" s="28">
        <v>0.4</v>
      </c>
    </row>
    <row r="10" spans="1:5" ht="15">
      <c r="A10" s="22">
        <f>A9+1</f>
        <v>5</v>
      </c>
      <c r="B10" s="29" t="s">
        <v>45</v>
      </c>
      <c r="C10" s="24">
        <v>569.9</v>
      </c>
      <c r="D10" s="25">
        <f>'2_Životné prostr_'!I7+'2_Životné prostr_'!I38+'2_Životné prostr_'!I75</f>
        <v>0</v>
      </c>
      <c r="E10" s="26">
        <v>569.9</v>
      </c>
    </row>
    <row r="11" spans="1:5" ht="15">
      <c r="A11" s="22">
        <f>A10+1</f>
        <v>6</v>
      </c>
      <c r="B11" s="29" t="s">
        <v>46</v>
      </c>
      <c r="C11" s="24">
        <f>3_Výstavba!G7</f>
        <v>32.9</v>
      </c>
      <c r="D11" s="30">
        <f>3_Výstavba!I7</f>
        <v>0</v>
      </c>
      <c r="E11" s="26">
        <v>32.9</v>
      </c>
    </row>
    <row r="12" spans="1:5" ht="15">
      <c r="A12" s="22">
        <f>A11+1</f>
        <v>7</v>
      </c>
      <c r="B12" s="29" t="s">
        <v>47</v>
      </c>
      <c r="C12" s="24">
        <f>4_Infraštruktúra!G7+4_Infraštruktúra!G17+4_Infraštruktúra!G32</f>
        <v>125</v>
      </c>
      <c r="D12" s="30">
        <f>4_Infraštruktúra!I7+4_Infraštruktúra!I17+4_Infraštruktúra!I32</f>
        <v>0</v>
      </c>
      <c r="E12" s="26">
        <f>4_Infraštruktúra!K7+4_Infraštruktúra!K17+4_Infraštruktúra!K32</f>
        <v>125</v>
      </c>
    </row>
    <row r="13" spans="1:5" ht="15">
      <c r="A13" s="22">
        <f>A12+1</f>
        <v>8</v>
      </c>
      <c r="B13" s="29" t="s">
        <v>48</v>
      </c>
      <c r="C13" s="31">
        <f>5_hospodárstvo!G9+5_hospodárstvo!G17+5_hospodárstvo!G20+5_hospodárstvo!G23</f>
        <v>2</v>
      </c>
      <c r="D13" s="30">
        <f>5_hospodárstvo!I9+5_hospodárstvo!I17+5_hospodárstvo!I20+5_hospodárstvo!I23</f>
        <v>0</v>
      </c>
      <c r="E13" s="26">
        <f>5_hospodárstvo!K9+5_hospodárstvo!K17+5_hospodárstvo!K20+5_hospodárstvo!K23</f>
        <v>2</v>
      </c>
    </row>
    <row r="14" spans="1:5" ht="15">
      <c r="A14" s="22">
        <f>A13+1</f>
        <v>9</v>
      </c>
      <c r="B14" s="29" t="s">
        <v>49</v>
      </c>
      <c r="C14" s="31">
        <f>6_ekonomika!G7</f>
        <v>84.7</v>
      </c>
      <c r="D14" s="30">
        <f>6_ekonomika!I7</f>
        <v>0</v>
      </c>
      <c r="E14" s="26">
        <f>6_ekonomika!K7</f>
        <v>84.7</v>
      </c>
    </row>
    <row r="15" spans="1:5" ht="15">
      <c r="A15" s="22">
        <f>A14+1</f>
        <v>10</v>
      </c>
      <c r="B15" s="29" t="s">
        <v>50</v>
      </c>
      <c r="C15" s="31">
        <f>7_Organizačné!G7+7_Organizačné!G19</f>
        <v>59.400000000000006</v>
      </c>
      <c r="D15" s="30">
        <f>7_Organizačné!I7+7_Organizačné!I19</f>
        <v>0</v>
      </c>
      <c r="E15" s="26">
        <f>7_Organizačné!K7+7_Organizačné!K19</f>
        <v>59.400000000000006</v>
      </c>
    </row>
    <row r="16" spans="1:5" ht="15">
      <c r="A16" s="22">
        <f>A15+1</f>
        <v>11</v>
      </c>
      <c r="B16" s="29" t="s">
        <v>51</v>
      </c>
      <c r="C16" s="31">
        <f>8_Vzdelávanie!G7</f>
        <v>1752.8000000000002</v>
      </c>
      <c r="D16" s="32">
        <f>8_Vzdelávanie!I7</f>
        <v>0</v>
      </c>
      <c r="E16" s="26">
        <f>8_Vzdelávanie!K7</f>
        <v>1752.8000000000002</v>
      </c>
    </row>
    <row r="17" spans="1:5" ht="15">
      <c r="A17" s="22">
        <f>A15+1</f>
        <v>11</v>
      </c>
      <c r="B17" s="29" t="s">
        <v>52</v>
      </c>
      <c r="C17" s="31">
        <f>9_kultúra!G7</f>
        <v>157</v>
      </c>
      <c r="D17" s="30">
        <f>9_kultúra!I7</f>
        <v>0</v>
      </c>
      <c r="E17" s="26">
        <f>9_kultúra!K7</f>
        <v>157</v>
      </c>
    </row>
    <row r="18" spans="1:5" ht="15">
      <c r="A18" s="22">
        <f>A16+1</f>
        <v>12</v>
      </c>
      <c r="B18" s="29" t="s">
        <v>53</v>
      </c>
      <c r="C18" s="31">
        <f>'10_Vnútro'!G7+'10_Vnútro'!G48+'10_Vnútro'!G51+'10_Vnútro'!G75</f>
        <v>1119.7</v>
      </c>
      <c r="D18" s="30">
        <f>'10_Vnútro'!I7+'10_Vnútro'!I48+'10_Vnútro'!I51+'10_Vnútro'!I75</f>
        <v>0</v>
      </c>
      <c r="E18" s="26">
        <f>'10_Vnútro'!K7+'10_Vnútro'!K48+'10_Vnútro'!K51+'10_Vnútro'!K75</f>
        <v>1119.7</v>
      </c>
    </row>
    <row r="19" spans="1:5" ht="15">
      <c r="A19" s="22">
        <f>A18+1</f>
        <v>13</v>
      </c>
      <c r="B19" s="29" t="s">
        <v>54</v>
      </c>
      <c r="C19" s="31">
        <f>'11_Soc_veci'!G7</f>
        <v>75.49999999999999</v>
      </c>
      <c r="D19" s="30">
        <f>'11_Soc_veci'!I7</f>
        <v>0</v>
      </c>
      <c r="E19" s="26">
        <f>'11_Soc_veci'!K7</f>
        <v>75.49999999999999</v>
      </c>
    </row>
    <row r="20" spans="1:5" ht="15">
      <c r="A20" s="22">
        <f>A19+1</f>
        <v>14</v>
      </c>
      <c r="B20" s="29" t="s">
        <v>55</v>
      </c>
      <c r="C20" s="31">
        <f>'12_Služby a obchod'!G7+'12_Služby a obchod'!G24+'12_Služby a obchod'!G28+'12_Služby a obchod'!G37</f>
        <v>174.9</v>
      </c>
      <c r="D20" s="30">
        <f>'12_Služby a obchod'!I7+'12_Služby a obchod'!I24+'12_Služby a obchod'!I28+'12_Služby a obchod'!I37</f>
        <v>0</v>
      </c>
      <c r="E20" s="26">
        <f>'12_Služby a obchod'!K7+'12_Služby a obchod'!K24+'12_Služby a obchod'!K28+'12_Služby a obchod'!K37</f>
        <v>174.9</v>
      </c>
    </row>
    <row r="21" spans="1:5" ht="15">
      <c r="A21" s="33">
        <f>A20+1</f>
        <v>15</v>
      </c>
      <c r="B21" s="34" t="s">
        <v>56</v>
      </c>
      <c r="C21" s="19">
        <f>C6-C7</f>
        <v>90.5</v>
      </c>
      <c r="D21" s="35">
        <f>D6-D7</f>
        <v>0</v>
      </c>
      <c r="E21" s="21">
        <v>90.5</v>
      </c>
    </row>
    <row r="22" spans="1:5" ht="12.75" customHeight="1" hidden="1">
      <c r="A22" s="33">
        <f>A21+1</f>
        <v>16</v>
      </c>
      <c r="B22" s="34"/>
      <c r="C22" s="19"/>
      <c r="D22" s="36"/>
      <c r="E22" s="37"/>
    </row>
    <row r="23" spans="1:5" ht="15">
      <c r="A23" s="38">
        <f>A22+1</f>
        <v>17</v>
      </c>
      <c r="B23" s="39" t="s">
        <v>57</v>
      </c>
      <c r="C23" s="40">
        <f>KP!G4</f>
        <v>6225.8</v>
      </c>
      <c r="D23" s="41">
        <f>KP!H4</f>
        <v>0</v>
      </c>
      <c r="E23" s="42">
        <f>KP!I4</f>
        <v>6225.8</v>
      </c>
    </row>
    <row r="24" spans="1:5" ht="15">
      <c r="A24" s="38">
        <f>A23+1</f>
        <v>18</v>
      </c>
      <c r="B24" s="39" t="s">
        <v>58</v>
      </c>
      <c r="C24" s="40">
        <f>SUM(C26:C37)</f>
        <v>6666.8</v>
      </c>
      <c r="D24" s="43">
        <f>SUM(D26:D37)</f>
        <v>3.1</v>
      </c>
      <c r="E24" s="44">
        <f>SUM(E26:E37)</f>
        <v>6669.900000000001</v>
      </c>
    </row>
    <row r="25" spans="1:5" ht="15">
      <c r="A25" s="22">
        <f>A24+1</f>
        <v>19</v>
      </c>
      <c r="B25" s="23" t="s">
        <v>43</v>
      </c>
      <c r="C25" s="45"/>
      <c r="D25" s="46"/>
      <c r="E25" s="47"/>
    </row>
    <row r="26" spans="1:5" ht="15">
      <c r="A26" s="22">
        <f>A25+1</f>
        <v>20</v>
      </c>
      <c r="B26" s="27" t="s">
        <v>44</v>
      </c>
      <c r="C26" s="24">
        <f>1_Pôdohospodárstvo!H7</f>
        <v>3.8</v>
      </c>
      <c r="D26" s="25">
        <f>1_Pôdohospodárstvo!J7</f>
        <v>0</v>
      </c>
      <c r="E26" s="26">
        <f>1_Pôdohospodárstvo!L7</f>
        <v>3.8</v>
      </c>
    </row>
    <row r="27" spans="1:5" ht="15">
      <c r="A27" s="22">
        <f>A26+1</f>
        <v>21</v>
      </c>
      <c r="B27" s="29" t="s">
        <v>45</v>
      </c>
      <c r="C27" s="31">
        <f>'2_Životné prostr_'!H7+'2_Životné prostr_'!H38+'2_Životné prostr_'!H75</f>
        <v>3369.5</v>
      </c>
      <c r="D27" s="32">
        <f>'2_Životné prostr_'!J7+'2_Životné prostr_'!J38+'2_Životné prostr_'!J75</f>
        <v>0</v>
      </c>
      <c r="E27" s="26">
        <f>'2_Životné prostr_'!L7+'2_Životné prostr_'!L38+'2_Životné prostr_'!L75</f>
        <v>3369.5</v>
      </c>
    </row>
    <row r="28" spans="1:5" ht="15">
      <c r="A28" s="22">
        <f>A27+1</f>
        <v>22</v>
      </c>
      <c r="B28" s="29" t="s">
        <v>46</v>
      </c>
      <c r="C28" s="31">
        <f>3_Výstavba!H7</f>
        <v>994.5</v>
      </c>
      <c r="D28" s="30">
        <f>3_Výstavba!J7</f>
        <v>3.1</v>
      </c>
      <c r="E28" s="26">
        <f>3_Výstavba!L7</f>
        <v>997.6</v>
      </c>
    </row>
    <row r="29" spans="1:5" ht="15">
      <c r="A29" s="22">
        <f>A28+1</f>
        <v>23</v>
      </c>
      <c r="B29" s="29" t="s">
        <v>47</v>
      </c>
      <c r="C29" s="31">
        <f>4_Infraštruktúra!H7+4_Infraštruktúra!H17+4_Infraštruktúra!H32</f>
        <v>2163</v>
      </c>
      <c r="D29" s="30">
        <f>4_Infraštruktúra!J7+4_Infraštruktúra!J17+4_Infraštruktúra!J32</f>
        <v>0</v>
      </c>
      <c r="E29" s="26">
        <f>4_Infraštruktúra!L7+4_Infraštruktúra!L17+4_Infraštruktúra!L32</f>
        <v>2163</v>
      </c>
    </row>
    <row r="30" spans="1:5" ht="15">
      <c r="A30" s="22">
        <f>A29+1</f>
        <v>24</v>
      </c>
      <c r="B30" s="29" t="s">
        <v>48</v>
      </c>
      <c r="C30" s="31">
        <f>5_hospodárstvo!H8+5_hospodárstvo!H17+5_hospodárstvo!H20+5_hospodárstvo!H23</f>
        <v>0</v>
      </c>
      <c r="D30" s="30">
        <f>5_hospodárstvo!J8+5_hospodárstvo!J17+5_hospodárstvo!J20+5_hospodárstvo!J23</f>
        <v>0</v>
      </c>
      <c r="E30" s="26">
        <f>5_hospodárstvo!L8+5_hospodárstvo!L17+5_hospodárstvo!L20+5_hospodárstvo!L23</f>
        <v>0</v>
      </c>
    </row>
    <row r="31" spans="1:5" ht="15">
      <c r="A31" s="22">
        <f>A30+1</f>
        <v>25</v>
      </c>
      <c r="B31" s="29" t="s">
        <v>49</v>
      </c>
      <c r="C31" s="31">
        <f>6_ekonomika!H7</f>
        <v>0</v>
      </c>
      <c r="D31" s="30">
        <f>6_ekonomika!J7</f>
        <v>0</v>
      </c>
      <c r="E31" s="26">
        <f>6_ekonomika!L7</f>
        <v>0</v>
      </c>
    </row>
    <row r="32" spans="1:5" ht="15">
      <c r="A32" s="22">
        <f>A31+1</f>
        <v>26</v>
      </c>
      <c r="B32" s="29" t="s">
        <v>50</v>
      </c>
      <c r="C32" s="31">
        <f>7_Organizačné!H7+7_Organizačné!H19</f>
        <v>0</v>
      </c>
      <c r="D32" s="30">
        <f>7_Organizačné!J7+7_Organizačné!J19</f>
        <v>0</v>
      </c>
      <c r="E32" s="26">
        <f>7_Organizačné!L7+7_Organizačné!L19</f>
        <v>0</v>
      </c>
    </row>
    <row r="33" spans="1:5" ht="15">
      <c r="A33" s="22">
        <f>A32+1</f>
        <v>27</v>
      </c>
      <c r="B33" s="29" t="s">
        <v>51</v>
      </c>
      <c r="C33" s="24">
        <f>8_Vzdelávanie!H7</f>
        <v>0</v>
      </c>
      <c r="D33" s="30">
        <f>8_Vzdelávanie!J7</f>
        <v>0</v>
      </c>
      <c r="E33" s="26">
        <f>8_Vzdelávanie!L7</f>
        <v>0</v>
      </c>
    </row>
    <row r="34" spans="1:5" ht="15">
      <c r="A34" s="22">
        <f>A33+1</f>
        <v>28</v>
      </c>
      <c r="B34" s="29" t="s">
        <v>52</v>
      </c>
      <c r="C34" s="31">
        <f>9_kultúra!H7</f>
        <v>1</v>
      </c>
      <c r="D34" s="30">
        <f>9_kultúra!J7</f>
        <v>0</v>
      </c>
      <c r="E34" s="26">
        <f>9_kultúra!L7</f>
        <v>1</v>
      </c>
    </row>
    <row r="35" spans="1:5" ht="15">
      <c r="A35" s="22">
        <f>A34+1</f>
        <v>29</v>
      </c>
      <c r="B35" s="29" t="s">
        <v>53</v>
      </c>
      <c r="C35" s="31">
        <f>'10_Vnútro'!H7+'10_Vnútro'!H48+'10_Vnútro'!H51+'10_Vnútro'!H75</f>
        <v>16</v>
      </c>
      <c r="D35" s="30">
        <f>'10_Vnútro'!J7+'10_Vnútro'!J48+'10_Vnútro'!J51+'10_Vnútro'!J75</f>
        <v>0</v>
      </c>
      <c r="E35" s="26">
        <f>'10_Vnútro'!L7+'10_Vnútro'!L48+'10_Vnútro'!L51+'10_Vnútro'!L75</f>
        <v>16</v>
      </c>
    </row>
    <row r="36" spans="1:5" ht="15">
      <c r="A36" s="22">
        <f>A35+1</f>
        <v>30</v>
      </c>
      <c r="B36" s="29" t="s">
        <v>54</v>
      </c>
      <c r="C36" s="31">
        <f>'11_Soc_veci'!H7</f>
        <v>0</v>
      </c>
      <c r="D36" s="32">
        <f>'11_Soc_veci'!J7</f>
        <v>0</v>
      </c>
      <c r="E36" s="26">
        <f>'11_Soc_veci'!L7</f>
        <v>0</v>
      </c>
    </row>
    <row r="37" spans="1:5" ht="15">
      <c r="A37" s="22">
        <f>A36+1</f>
        <v>31</v>
      </c>
      <c r="B37" s="29" t="s">
        <v>55</v>
      </c>
      <c r="C37" s="31">
        <f>'12_Služby a obchod'!H47</f>
        <v>119</v>
      </c>
      <c r="D37" s="48">
        <f>'12_Služby a obchod'!J47</f>
        <v>0</v>
      </c>
      <c r="E37" s="49">
        <f>'12_Služby a obchod'!L47</f>
        <v>119</v>
      </c>
    </row>
    <row r="38" spans="1:5" ht="15">
      <c r="A38" s="33">
        <f>A37+1</f>
        <v>32</v>
      </c>
      <c r="B38" s="50" t="s">
        <v>59</v>
      </c>
      <c r="C38" s="40">
        <f>C23-C24</f>
        <v>-441</v>
      </c>
      <c r="D38" s="41">
        <f>D23-D24</f>
        <v>-3.1</v>
      </c>
      <c r="E38" s="42">
        <f>E23-E24</f>
        <v>-444.10000000000036</v>
      </c>
    </row>
    <row r="39" spans="1:5" ht="12.75" hidden="1">
      <c r="A39" s="33">
        <f>A38+1</f>
        <v>33</v>
      </c>
      <c r="B39" s="50"/>
      <c r="C39" s="40"/>
      <c r="D39" s="41"/>
      <c r="E39" s="42"/>
    </row>
    <row r="40" spans="1:5" ht="15">
      <c r="A40" s="22">
        <f>A39+1</f>
        <v>34</v>
      </c>
      <c r="B40" s="51" t="s">
        <v>60</v>
      </c>
      <c r="C40" s="45">
        <f>C6+C23</f>
        <v>10470.5</v>
      </c>
      <c r="D40" s="52">
        <f>D6+D23</f>
        <v>0</v>
      </c>
      <c r="E40" s="53">
        <f>E6+E23</f>
        <v>10470.5</v>
      </c>
    </row>
    <row r="41" spans="1:8" ht="15">
      <c r="A41" s="22">
        <f>A40+1</f>
        <v>35</v>
      </c>
      <c r="B41" s="51" t="s">
        <v>61</v>
      </c>
      <c r="C41" s="45">
        <f>C7+C24</f>
        <v>10821</v>
      </c>
      <c r="D41" s="52">
        <f>D7+D24</f>
        <v>3.1</v>
      </c>
      <c r="E41" s="53">
        <f>E7+E24</f>
        <v>10824.1</v>
      </c>
      <c r="H41" s="5" t="s">
        <v>62</v>
      </c>
    </row>
    <row r="42" spans="1:5" ht="15">
      <c r="A42" s="54">
        <f>A41+1</f>
        <v>36</v>
      </c>
      <c r="B42" s="55" t="s">
        <v>63</v>
      </c>
      <c r="C42" s="56">
        <f>C40-C41</f>
        <v>-350.5</v>
      </c>
      <c r="D42" s="57">
        <f>D40-D41</f>
        <v>-3.1</v>
      </c>
      <c r="E42" s="58">
        <f>E40-E41</f>
        <v>-353.60000000000036</v>
      </c>
    </row>
    <row r="43" spans="1:5" ht="15">
      <c r="A43" s="59"/>
      <c r="B43" s="60"/>
      <c r="C43" s="61"/>
      <c r="D43" s="62"/>
      <c r="E43" s="62"/>
    </row>
    <row r="44" spans="1:5" ht="15">
      <c r="A44" s="63"/>
      <c r="B44" s="64"/>
      <c r="C44" s="65"/>
      <c r="D44" s="66"/>
      <c r="E44" s="66"/>
    </row>
    <row r="45" spans="1:5" ht="15">
      <c r="A45" s="63"/>
      <c r="B45" s="64"/>
      <c r="C45" s="65"/>
      <c r="D45" s="66"/>
      <c r="E45" s="66"/>
    </row>
    <row r="46" spans="1:5" ht="15">
      <c r="A46" s="63"/>
      <c r="B46" s="64"/>
      <c r="C46" s="65"/>
      <c r="D46" s="66"/>
      <c r="E46" s="66"/>
    </row>
    <row r="47" s="5" customFormat="1" ht="15">
      <c r="C47" s="6"/>
    </row>
    <row r="48" s="5" customFormat="1" ht="15">
      <c r="C48" s="6"/>
    </row>
    <row r="65" s="5" customFormat="1" ht="15">
      <c r="C65" s="6"/>
    </row>
    <row r="66" s="5" customFormat="1" ht="15">
      <c r="C66" s="6"/>
    </row>
    <row r="67" s="5" customFormat="1" ht="15">
      <c r="C67" s="6"/>
    </row>
    <row r="68" s="5" customFormat="1" ht="15">
      <c r="C68" s="6"/>
    </row>
    <row r="69" spans="1:2" ht="15">
      <c r="A69" s="67"/>
      <c r="B69" s="68"/>
    </row>
  </sheetData>
  <mergeCells count="9">
    <mergeCell ref="A2:B5"/>
    <mergeCell ref="C2:C5"/>
    <mergeCell ref="D2:D5"/>
    <mergeCell ref="E2:E5"/>
    <mergeCell ref="B21:B22"/>
    <mergeCell ref="B38:B39"/>
    <mergeCell ref="C38:C39"/>
    <mergeCell ref="D38:D39"/>
    <mergeCell ref="E38:E39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E17" sqref="E17"/>
    </sheetView>
  </sheetViews>
  <sheetFormatPr defaultColWidth="12.57421875" defaultRowHeight="12.75"/>
  <cols>
    <col min="1" max="1" width="6.57421875" style="69" customWidth="1"/>
    <col min="2" max="2" width="54.28125" style="5" customWidth="1"/>
    <col min="3" max="16384" width="11.57421875" style="5" customWidth="1"/>
  </cols>
  <sheetData>
    <row r="1" spans="1:5" ht="15">
      <c r="A1" s="70"/>
      <c r="B1" s="71"/>
      <c r="C1" s="72"/>
      <c r="D1" s="72"/>
      <c r="E1" s="72"/>
    </row>
    <row r="2" spans="1:5" ht="12.75" customHeight="1">
      <c r="A2" s="9" t="s">
        <v>64</v>
      </c>
      <c r="B2" s="9"/>
      <c r="C2" s="73" t="s">
        <v>38</v>
      </c>
      <c r="D2" s="73" t="s">
        <v>39</v>
      </c>
      <c r="E2" s="73" t="s">
        <v>65</v>
      </c>
    </row>
    <row r="3" spans="1:5" ht="15">
      <c r="A3" s="9"/>
      <c r="B3" s="9"/>
      <c r="C3" s="73"/>
      <c r="D3" s="73"/>
      <c r="E3" s="73"/>
    </row>
    <row r="4" spans="1:5" ht="15">
      <c r="A4" s="9"/>
      <c r="B4" s="9"/>
      <c r="C4" s="73"/>
      <c r="D4" s="73"/>
      <c r="E4" s="73"/>
    </row>
    <row r="5" spans="1:5" ht="15">
      <c r="A5" s="9"/>
      <c r="B5" s="9"/>
      <c r="C5" s="73"/>
      <c r="D5" s="73"/>
      <c r="E5" s="73"/>
    </row>
    <row r="6" spans="1:5" ht="15">
      <c r="A6" s="74"/>
      <c r="B6" s="75"/>
      <c r="C6" s="76" t="s">
        <v>66</v>
      </c>
      <c r="D6" s="76"/>
      <c r="E6" s="76"/>
    </row>
    <row r="7" spans="1:5" ht="15">
      <c r="A7" s="77" t="s">
        <v>67</v>
      </c>
      <c r="B7" s="78" t="s">
        <v>68</v>
      </c>
      <c r="C7" s="79">
        <f>SUM(C8:C9)</f>
        <v>853</v>
      </c>
      <c r="D7" s="79">
        <f>SUM(D8:D9)</f>
        <v>0</v>
      </c>
      <c r="E7" s="79">
        <f>SUM(E8:E9)</f>
        <v>853</v>
      </c>
    </row>
    <row r="8" spans="1:5" ht="15">
      <c r="A8" s="74" t="s">
        <v>69</v>
      </c>
      <c r="B8" s="23" t="s">
        <v>70</v>
      </c>
      <c r="C8" s="80">
        <v>686</v>
      </c>
      <c r="D8" s="30"/>
      <c r="E8" s="80">
        <v>686</v>
      </c>
    </row>
    <row r="9" spans="1:5" ht="15">
      <c r="A9" s="74" t="s">
        <v>71</v>
      </c>
      <c r="B9" s="81" t="s">
        <v>72</v>
      </c>
      <c r="C9" s="80">
        <v>167</v>
      </c>
      <c r="D9" s="80"/>
      <c r="E9" s="80">
        <v>167</v>
      </c>
    </row>
    <row r="10" spans="1:5" ht="15">
      <c r="A10" s="82" t="s">
        <v>73</v>
      </c>
      <c r="B10" s="83" t="s">
        <v>74</v>
      </c>
      <c r="C10" s="84">
        <f>SUM(C11:C15)</f>
        <v>412</v>
      </c>
      <c r="D10" s="84">
        <f>SUM(D11:D15)</f>
        <v>0</v>
      </c>
      <c r="E10" s="84">
        <f>SUM(E11:E15)</f>
        <v>412</v>
      </c>
    </row>
    <row r="11" spans="1:5" ht="15">
      <c r="A11" s="74" t="s">
        <v>75</v>
      </c>
      <c r="B11" s="23" t="s">
        <v>76</v>
      </c>
      <c r="C11" s="30">
        <v>33</v>
      </c>
      <c r="D11" s="30"/>
      <c r="E11" s="30">
        <v>33</v>
      </c>
    </row>
    <row r="12" spans="1:5" ht="15">
      <c r="A12" s="74" t="s">
        <v>77</v>
      </c>
      <c r="B12" s="23" t="s">
        <v>78</v>
      </c>
      <c r="C12" s="30">
        <v>16</v>
      </c>
      <c r="D12" s="30"/>
      <c r="E12" s="30">
        <v>16</v>
      </c>
    </row>
    <row r="13" spans="1:5" ht="15">
      <c r="A13" s="74" t="s">
        <v>79</v>
      </c>
      <c r="B13" s="23" t="s">
        <v>80</v>
      </c>
      <c r="C13" s="30">
        <v>106</v>
      </c>
      <c r="D13" s="30"/>
      <c r="E13" s="30">
        <v>106</v>
      </c>
    </row>
    <row r="14" spans="1:5" ht="15">
      <c r="A14" s="74" t="s">
        <v>81</v>
      </c>
      <c r="B14" s="23" t="s">
        <v>82</v>
      </c>
      <c r="C14" s="30">
        <v>45</v>
      </c>
      <c r="D14" s="30"/>
      <c r="E14" s="30">
        <v>45</v>
      </c>
    </row>
    <row r="15" spans="1:5" ht="15">
      <c r="A15" s="74" t="s">
        <v>83</v>
      </c>
      <c r="B15" s="23" t="s">
        <v>84</v>
      </c>
      <c r="C15" s="85">
        <v>212</v>
      </c>
      <c r="D15" s="86"/>
      <c r="E15" s="85">
        <v>212</v>
      </c>
    </row>
    <row r="16" spans="1:7" ht="15">
      <c r="A16" s="87" t="s">
        <v>85</v>
      </c>
      <c r="B16" s="88" t="s">
        <v>86</v>
      </c>
      <c r="C16" s="89">
        <f>C7-C10</f>
        <v>441</v>
      </c>
      <c r="D16" s="89">
        <f>D7-D10</f>
        <v>0</v>
      </c>
      <c r="E16" s="89">
        <f>E7-E10</f>
        <v>441</v>
      </c>
      <c r="G16" s="90"/>
    </row>
    <row r="17" spans="1:5" ht="15">
      <c r="A17" s="68"/>
      <c r="B17" s="91"/>
      <c r="C17" s="7"/>
      <c r="D17" s="7"/>
      <c r="E17" s="7"/>
    </row>
    <row r="18" spans="1:5" ht="15">
      <c r="A18" s="92" t="s">
        <v>87</v>
      </c>
      <c r="B18" s="68"/>
      <c r="C18" s="7"/>
      <c r="D18" s="7"/>
      <c r="E18" s="7"/>
    </row>
    <row r="19" spans="1:5" ht="15">
      <c r="A19" s="92" t="s">
        <v>88</v>
      </c>
      <c r="B19" s="68"/>
      <c r="C19" s="7"/>
      <c r="D19" s="7"/>
      <c r="E19" s="7"/>
    </row>
    <row r="20" spans="1:5" ht="15">
      <c r="A20" s="92" t="s">
        <v>89</v>
      </c>
      <c r="B20" s="68"/>
      <c r="C20" s="7"/>
      <c r="D20" s="7"/>
      <c r="E20" s="7"/>
    </row>
    <row r="21" spans="1:5" ht="15">
      <c r="A21" s="92" t="s">
        <v>90</v>
      </c>
      <c r="B21" s="68"/>
      <c r="C21" s="7"/>
      <c r="D21" s="7"/>
      <c r="E21" s="7"/>
    </row>
    <row r="23" ht="15">
      <c r="C23" s="90"/>
    </row>
  </sheetData>
  <mergeCells count="5">
    <mergeCell ref="A2:B5"/>
    <mergeCell ref="C2:C5"/>
    <mergeCell ref="D2:D5"/>
    <mergeCell ref="E2:E5"/>
    <mergeCell ref="C6:E6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28">
      <selection activeCell="K51" sqref="K51"/>
    </sheetView>
  </sheetViews>
  <sheetFormatPr defaultColWidth="12.57421875" defaultRowHeight="12.75"/>
  <cols>
    <col min="1" max="1" width="3.28125" style="0" customWidth="1"/>
    <col min="2" max="3" width="6.140625" style="0" customWidth="1"/>
    <col min="4" max="4" width="8.57421875" style="0" customWidth="1"/>
    <col min="5" max="5" width="6.8515625" style="0" customWidth="1"/>
    <col min="6" max="6" width="42.57421875" style="0" customWidth="1"/>
    <col min="7" max="16384" width="11.57421875" style="0" customWidth="1"/>
  </cols>
  <sheetData>
    <row r="1" spans="1:12" ht="22.5">
      <c r="A1" s="93" t="s">
        <v>91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2.75">
      <c r="A2" s="94"/>
      <c r="B2" s="94"/>
      <c r="C2" s="94"/>
      <c r="D2" s="94"/>
      <c r="E2" s="94"/>
      <c r="F2" s="94"/>
      <c r="G2" s="95"/>
      <c r="H2" s="95"/>
      <c r="I2" s="95"/>
      <c r="J2" s="95"/>
      <c r="K2" s="95"/>
      <c r="L2" s="95"/>
    </row>
    <row r="3" spans="1:12" ht="12.75" customHeight="1">
      <c r="A3" s="96"/>
      <c r="B3" s="96" t="s">
        <v>92</v>
      </c>
      <c r="C3" s="97" t="s">
        <v>93</v>
      </c>
      <c r="D3" s="97"/>
      <c r="E3" s="96" t="s">
        <v>94</v>
      </c>
      <c r="F3" s="96"/>
      <c r="G3" s="98" t="s">
        <v>66</v>
      </c>
      <c r="H3" s="98"/>
      <c r="I3" s="98"/>
      <c r="J3" s="98"/>
      <c r="K3" s="98"/>
      <c r="L3" s="98"/>
    </row>
    <row r="4" spans="1:12" ht="12.75">
      <c r="A4" s="96"/>
      <c r="B4" s="96"/>
      <c r="C4" s="96"/>
      <c r="D4" s="97"/>
      <c r="E4" s="96"/>
      <c r="F4" s="96"/>
      <c r="G4" s="99" t="s">
        <v>38</v>
      </c>
      <c r="H4" s="99"/>
      <c r="I4" s="99" t="s">
        <v>39</v>
      </c>
      <c r="J4" s="99"/>
      <c r="K4" s="99" t="s">
        <v>40</v>
      </c>
      <c r="L4" s="99"/>
    </row>
    <row r="5" spans="1:12" ht="12.75" customHeight="1">
      <c r="A5" s="96"/>
      <c r="B5" s="96"/>
      <c r="C5" s="96"/>
      <c r="D5" s="97"/>
      <c r="E5" s="96"/>
      <c r="F5" s="96"/>
      <c r="G5" s="100" t="s">
        <v>95</v>
      </c>
      <c r="H5" s="101" t="s">
        <v>96</v>
      </c>
      <c r="I5" s="100" t="s">
        <v>95</v>
      </c>
      <c r="J5" s="101" t="s">
        <v>96</v>
      </c>
      <c r="K5" s="100" t="s">
        <v>95</v>
      </c>
      <c r="L5" s="101" t="s">
        <v>96</v>
      </c>
    </row>
    <row r="6" spans="1:12" ht="12.75">
      <c r="A6" s="96"/>
      <c r="B6" s="96"/>
      <c r="C6" s="96"/>
      <c r="D6" s="97"/>
      <c r="E6" s="96"/>
      <c r="F6" s="96"/>
      <c r="G6" s="100"/>
      <c r="H6" s="100"/>
      <c r="I6" s="100"/>
      <c r="J6" s="100"/>
      <c r="K6" s="100"/>
      <c r="L6" s="100"/>
    </row>
    <row r="7" spans="1:12" ht="12.75">
      <c r="A7" s="102" t="s">
        <v>67</v>
      </c>
      <c r="B7" s="103"/>
      <c r="C7" s="104" t="s">
        <v>97</v>
      </c>
      <c r="D7" s="105" t="s">
        <v>98</v>
      </c>
      <c r="E7" s="105"/>
      <c r="F7" s="105"/>
      <c r="G7" s="106">
        <f>G8</f>
        <v>30</v>
      </c>
      <c r="H7" s="106">
        <f>H8</f>
        <v>0</v>
      </c>
      <c r="I7" s="106">
        <f>I8</f>
        <v>0</v>
      </c>
      <c r="J7" s="107">
        <f>J8</f>
        <v>0</v>
      </c>
      <c r="K7" s="106">
        <f>K8</f>
        <v>30</v>
      </c>
      <c r="L7" s="106">
        <f>L8</f>
        <v>0</v>
      </c>
    </row>
    <row r="8" spans="1:12" ht="12.75">
      <c r="A8" s="108" t="s">
        <v>69</v>
      </c>
      <c r="B8" s="103"/>
      <c r="C8" s="109"/>
      <c r="D8" s="110" t="s">
        <v>99</v>
      </c>
      <c r="E8" s="110" t="s">
        <v>100</v>
      </c>
      <c r="F8" s="110"/>
      <c r="G8" s="111">
        <f>SUM(G9:G23)</f>
        <v>30</v>
      </c>
      <c r="H8" s="112">
        <f>SUM(H9:H23)</f>
        <v>0</v>
      </c>
      <c r="I8" s="111">
        <f>SUM(I9:I23)</f>
        <v>0</v>
      </c>
      <c r="J8" s="112">
        <f>SUM(J9:J23)</f>
        <v>0</v>
      </c>
      <c r="K8" s="111">
        <f>SUM(K9:K23)</f>
        <v>30</v>
      </c>
      <c r="L8" s="112">
        <f>SUM(L9:L23)</f>
        <v>0</v>
      </c>
    </row>
    <row r="9" spans="1:12" ht="12.75">
      <c r="A9" s="108" t="s">
        <v>71</v>
      </c>
      <c r="B9" s="103">
        <v>111</v>
      </c>
      <c r="C9" s="109"/>
      <c r="D9" s="113"/>
      <c r="E9" s="113" t="s">
        <v>101</v>
      </c>
      <c r="F9" s="113" t="s">
        <v>102</v>
      </c>
      <c r="G9" s="114">
        <v>8.9</v>
      </c>
      <c r="H9" s="115"/>
      <c r="I9" s="116"/>
      <c r="J9" s="115"/>
      <c r="K9" s="114">
        <v>8.9</v>
      </c>
      <c r="L9" s="115"/>
    </row>
    <row r="10" spans="1:12" ht="12.75">
      <c r="A10" s="108" t="s">
        <v>73</v>
      </c>
      <c r="B10" s="103">
        <v>111</v>
      </c>
      <c r="C10" s="109"/>
      <c r="D10" s="113"/>
      <c r="E10" s="113" t="s">
        <v>103</v>
      </c>
      <c r="F10" s="113" t="s">
        <v>104</v>
      </c>
      <c r="G10" s="114">
        <v>1.6</v>
      </c>
      <c r="H10" s="115"/>
      <c r="I10" s="116"/>
      <c r="J10" s="115"/>
      <c r="K10" s="114">
        <v>1.6</v>
      </c>
      <c r="L10" s="115"/>
    </row>
    <row r="11" spans="1:12" ht="12.75">
      <c r="A11" s="108" t="s">
        <v>75</v>
      </c>
      <c r="B11" s="103">
        <v>111</v>
      </c>
      <c r="C11" s="109"/>
      <c r="D11" s="113"/>
      <c r="E11" s="113" t="s">
        <v>105</v>
      </c>
      <c r="F11" s="113" t="s">
        <v>106</v>
      </c>
      <c r="G11" s="114">
        <v>0.5</v>
      </c>
      <c r="H11" s="115"/>
      <c r="I11" s="116"/>
      <c r="J11" s="115"/>
      <c r="K11" s="114">
        <v>0.5</v>
      </c>
      <c r="L11" s="115"/>
    </row>
    <row r="12" spans="1:12" ht="12.75">
      <c r="A12" s="108" t="s">
        <v>77</v>
      </c>
      <c r="B12" s="103">
        <v>111</v>
      </c>
      <c r="C12" s="109"/>
      <c r="D12" s="113"/>
      <c r="E12" s="113" t="s">
        <v>107</v>
      </c>
      <c r="F12" s="113" t="s">
        <v>108</v>
      </c>
      <c r="G12" s="114">
        <v>1</v>
      </c>
      <c r="H12" s="115"/>
      <c r="I12" s="116"/>
      <c r="J12" s="115"/>
      <c r="K12" s="114">
        <v>1</v>
      </c>
      <c r="L12" s="115"/>
    </row>
    <row r="13" spans="1:12" ht="12.75">
      <c r="A13" s="108" t="s">
        <v>81</v>
      </c>
      <c r="B13" s="103">
        <v>111</v>
      </c>
      <c r="C13" s="109"/>
      <c r="D13" s="113"/>
      <c r="E13" s="113" t="s">
        <v>109</v>
      </c>
      <c r="F13" s="113" t="s">
        <v>110</v>
      </c>
      <c r="G13" s="114">
        <v>0.2</v>
      </c>
      <c r="H13" s="115"/>
      <c r="I13" s="116"/>
      <c r="J13" s="115"/>
      <c r="K13" s="114">
        <v>0.2</v>
      </c>
      <c r="L13" s="115"/>
    </row>
    <row r="14" spans="1:12" ht="12.75">
      <c r="A14" s="108" t="s">
        <v>83</v>
      </c>
      <c r="B14" s="103">
        <v>111</v>
      </c>
      <c r="C14" s="109"/>
      <c r="D14" s="113"/>
      <c r="E14" s="113" t="s">
        <v>111</v>
      </c>
      <c r="F14" s="113" t="s">
        <v>112</v>
      </c>
      <c r="G14" s="114">
        <v>1.5</v>
      </c>
      <c r="H14" s="115"/>
      <c r="I14" s="116"/>
      <c r="J14" s="115"/>
      <c r="K14" s="114">
        <v>1.5</v>
      </c>
      <c r="L14" s="115"/>
    </row>
    <row r="15" spans="1:12" ht="12.75">
      <c r="A15" s="108" t="s">
        <v>85</v>
      </c>
      <c r="B15" s="103">
        <v>111</v>
      </c>
      <c r="C15" s="109"/>
      <c r="D15" s="113"/>
      <c r="E15" s="113" t="s">
        <v>113</v>
      </c>
      <c r="F15" s="113" t="s">
        <v>114</v>
      </c>
      <c r="G15" s="114">
        <v>0.1</v>
      </c>
      <c r="H15" s="115"/>
      <c r="I15" s="116"/>
      <c r="J15" s="115"/>
      <c r="K15" s="114">
        <v>0.1</v>
      </c>
      <c r="L15" s="115"/>
    </row>
    <row r="16" spans="1:12" ht="12.75">
      <c r="A16" s="108" t="s">
        <v>115</v>
      </c>
      <c r="B16" s="103">
        <v>111</v>
      </c>
      <c r="C16" s="109"/>
      <c r="D16" s="113"/>
      <c r="E16" s="113" t="s">
        <v>116</v>
      </c>
      <c r="F16" s="113" t="s">
        <v>117</v>
      </c>
      <c r="G16" s="114">
        <v>0.30000000000000004</v>
      </c>
      <c r="H16" s="115"/>
      <c r="I16" s="116"/>
      <c r="J16" s="115"/>
      <c r="K16" s="114">
        <v>0.30000000000000004</v>
      </c>
      <c r="L16" s="115"/>
    </row>
    <row r="17" spans="1:12" ht="12.75">
      <c r="A17" s="108" t="s">
        <v>118</v>
      </c>
      <c r="B17" s="103">
        <v>111</v>
      </c>
      <c r="C17" s="109"/>
      <c r="D17" s="113"/>
      <c r="E17" s="113" t="s">
        <v>119</v>
      </c>
      <c r="F17" s="113" t="s">
        <v>120</v>
      </c>
      <c r="G17" s="114">
        <v>0.2</v>
      </c>
      <c r="H17" s="115"/>
      <c r="I17" s="116"/>
      <c r="J17" s="115"/>
      <c r="K17" s="114">
        <v>0.2</v>
      </c>
      <c r="L17" s="115"/>
    </row>
    <row r="18" spans="1:12" ht="12.75">
      <c r="A18" s="108" t="s">
        <v>121</v>
      </c>
      <c r="B18" s="103">
        <v>111</v>
      </c>
      <c r="C18" s="109"/>
      <c r="D18" s="113"/>
      <c r="E18" s="113" t="s">
        <v>122</v>
      </c>
      <c r="F18" s="113" t="s">
        <v>123</v>
      </c>
      <c r="G18" s="114">
        <v>0.5</v>
      </c>
      <c r="H18" s="115"/>
      <c r="I18" s="116"/>
      <c r="J18" s="115"/>
      <c r="K18" s="114">
        <v>0.5</v>
      </c>
      <c r="L18" s="115"/>
    </row>
    <row r="19" spans="1:12" ht="12.75">
      <c r="A19" s="108" t="s">
        <v>124</v>
      </c>
      <c r="B19" s="103">
        <v>111</v>
      </c>
      <c r="C19" s="109"/>
      <c r="D19" s="113"/>
      <c r="E19" s="113" t="s">
        <v>125</v>
      </c>
      <c r="F19" s="113" t="s">
        <v>126</v>
      </c>
      <c r="G19" s="114">
        <v>0.2</v>
      </c>
      <c r="H19" s="115"/>
      <c r="I19" s="116"/>
      <c r="J19" s="115"/>
      <c r="K19" s="114">
        <v>0.2</v>
      </c>
      <c r="L19" s="115"/>
    </row>
    <row r="20" spans="1:12" ht="12.75">
      <c r="A20" s="108" t="s">
        <v>127</v>
      </c>
      <c r="B20" s="103">
        <v>111</v>
      </c>
      <c r="C20" s="109"/>
      <c r="D20" s="113"/>
      <c r="E20" s="113" t="s">
        <v>128</v>
      </c>
      <c r="F20" s="113" t="s">
        <v>129</v>
      </c>
      <c r="G20" s="114">
        <v>0.5</v>
      </c>
      <c r="H20" s="115"/>
      <c r="I20" s="116"/>
      <c r="J20" s="115"/>
      <c r="K20" s="114">
        <v>0.5</v>
      </c>
      <c r="L20" s="115"/>
    </row>
    <row r="21" spans="1:12" ht="12.75">
      <c r="A21" s="108" t="s">
        <v>130</v>
      </c>
      <c r="B21" s="103">
        <v>111</v>
      </c>
      <c r="C21" s="109"/>
      <c r="D21" s="113"/>
      <c r="E21" s="113" t="s">
        <v>131</v>
      </c>
      <c r="F21" s="113" t="s">
        <v>132</v>
      </c>
      <c r="G21" s="114">
        <v>0.1</v>
      </c>
      <c r="H21" s="115"/>
      <c r="I21" s="116"/>
      <c r="J21" s="115"/>
      <c r="K21" s="114">
        <v>0.1</v>
      </c>
      <c r="L21" s="115"/>
    </row>
    <row r="22" spans="1:12" ht="12.75">
      <c r="A22" s="108" t="s">
        <v>133</v>
      </c>
      <c r="B22" s="103">
        <v>111</v>
      </c>
      <c r="C22" s="109"/>
      <c r="D22" s="113"/>
      <c r="E22" s="113" t="s">
        <v>134</v>
      </c>
      <c r="F22" s="113" t="s">
        <v>135</v>
      </c>
      <c r="G22" s="114">
        <v>3.9</v>
      </c>
      <c r="H22" s="115"/>
      <c r="I22" s="116"/>
      <c r="J22" s="115"/>
      <c r="K22" s="114">
        <v>3.9</v>
      </c>
      <c r="L22" s="115"/>
    </row>
    <row r="23" spans="1:12" ht="12.75">
      <c r="A23" s="108" t="s">
        <v>136</v>
      </c>
      <c r="B23" s="103">
        <v>111</v>
      </c>
      <c r="C23" s="109"/>
      <c r="D23" s="113"/>
      <c r="E23" s="113" t="s">
        <v>137</v>
      </c>
      <c r="F23" s="113" t="s">
        <v>138</v>
      </c>
      <c r="G23" s="114">
        <v>10.5</v>
      </c>
      <c r="H23" s="115"/>
      <c r="I23" s="116"/>
      <c r="J23" s="115"/>
      <c r="K23" s="114">
        <v>10.5</v>
      </c>
      <c r="L23" s="115"/>
    </row>
    <row r="24" spans="1:12" ht="12.75">
      <c r="A24" s="108" t="s">
        <v>139</v>
      </c>
      <c r="B24" s="103"/>
      <c r="C24" s="105" t="s">
        <v>140</v>
      </c>
      <c r="D24" s="117" t="s">
        <v>141</v>
      </c>
      <c r="E24" s="117"/>
      <c r="F24" s="117"/>
      <c r="G24" s="106">
        <f>G25</f>
        <v>15.5</v>
      </c>
      <c r="H24" s="107">
        <f>H25</f>
        <v>0</v>
      </c>
      <c r="I24" s="106">
        <f>I25</f>
        <v>0</v>
      </c>
      <c r="J24" s="107">
        <f>J25</f>
        <v>0</v>
      </c>
      <c r="K24" s="106">
        <f>K25</f>
        <v>15.5</v>
      </c>
      <c r="L24" s="107">
        <f>L25</f>
        <v>0</v>
      </c>
    </row>
    <row r="25" spans="1:12" ht="12.75">
      <c r="A25" s="108" t="s">
        <v>142</v>
      </c>
      <c r="B25" s="103"/>
      <c r="C25" s="109"/>
      <c r="D25" s="110" t="s">
        <v>143</v>
      </c>
      <c r="E25" s="118" t="s">
        <v>144</v>
      </c>
      <c r="F25" s="118"/>
      <c r="G25" s="111">
        <f>SUM(G26:G27)</f>
        <v>15.5</v>
      </c>
      <c r="H25" s="112">
        <f>SUM(H26:H27)</f>
        <v>0</v>
      </c>
      <c r="I25" s="111">
        <f>SUM(I26:I27)</f>
        <v>0</v>
      </c>
      <c r="J25" s="112">
        <f>SUM(J26:J27)</f>
        <v>0</v>
      </c>
      <c r="K25" s="111">
        <f>SUM(K26:K27)</f>
        <v>15.5</v>
      </c>
      <c r="L25" s="112">
        <f>SUM(L26:L27)</f>
        <v>0</v>
      </c>
    </row>
    <row r="26" spans="1:12" ht="12.75">
      <c r="A26" s="108" t="s">
        <v>145</v>
      </c>
      <c r="B26" s="119">
        <v>41</v>
      </c>
      <c r="C26" s="120"/>
      <c r="D26" s="121"/>
      <c r="E26" s="113" t="s">
        <v>146</v>
      </c>
      <c r="F26" s="113" t="s">
        <v>147</v>
      </c>
      <c r="G26" s="122">
        <v>3</v>
      </c>
      <c r="H26" s="123"/>
      <c r="I26" s="124"/>
      <c r="J26" s="123"/>
      <c r="K26" s="122">
        <v>3</v>
      </c>
      <c r="L26" s="123"/>
    </row>
    <row r="27" spans="1:12" ht="12.75">
      <c r="A27" s="108" t="s">
        <v>148</v>
      </c>
      <c r="B27" s="103">
        <v>41</v>
      </c>
      <c r="C27" s="109"/>
      <c r="D27" s="113"/>
      <c r="E27">
        <v>637004</v>
      </c>
      <c r="F27" t="s">
        <v>149</v>
      </c>
      <c r="G27" s="114">
        <v>12.5</v>
      </c>
      <c r="H27" s="115"/>
      <c r="I27" s="116"/>
      <c r="J27" s="115"/>
      <c r="K27" s="114">
        <v>12.5</v>
      </c>
      <c r="L27" s="115"/>
    </row>
    <row r="28" spans="1:12" ht="12.75">
      <c r="A28" s="108" t="s">
        <v>150</v>
      </c>
      <c r="B28" s="103"/>
      <c r="C28" s="104" t="s">
        <v>151</v>
      </c>
      <c r="D28" s="105" t="s">
        <v>152</v>
      </c>
      <c r="E28" s="105"/>
      <c r="F28" s="105"/>
      <c r="G28" s="106">
        <f>G29</f>
        <v>88.00000000000001</v>
      </c>
      <c r="H28" s="107">
        <f>H29</f>
        <v>0</v>
      </c>
      <c r="I28" s="106">
        <f>I29</f>
        <v>0</v>
      </c>
      <c r="J28" s="107">
        <f>J29</f>
        <v>0</v>
      </c>
      <c r="K28" s="106">
        <f>K29</f>
        <v>88.00000000000001</v>
      </c>
      <c r="L28" s="107">
        <f>L29</f>
        <v>0</v>
      </c>
    </row>
    <row r="29" spans="1:12" ht="12.75">
      <c r="A29" s="108" t="s">
        <v>153</v>
      </c>
      <c r="B29" s="103"/>
      <c r="C29" s="109"/>
      <c r="D29" s="110" t="s">
        <v>154</v>
      </c>
      <c r="E29" s="110" t="s">
        <v>155</v>
      </c>
      <c r="F29" s="110"/>
      <c r="G29" s="111">
        <f>G30</f>
        <v>88.00000000000001</v>
      </c>
      <c r="H29" s="112">
        <f>H30</f>
        <v>0</v>
      </c>
      <c r="I29" s="111">
        <f>I30</f>
        <v>0</v>
      </c>
      <c r="J29" s="112">
        <f>J30</f>
        <v>0</v>
      </c>
      <c r="K29" s="111">
        <f>K30</f>
        <v>88.00000000000001</v>
      </c>
      <c r="L29" s="112">
        <f>L30</f>
        <v>0</v>
      </c>
    </row>
    <row r="30" spans="1:12" ht="12.75">
      <c r="A30" s="108" t="s">
        <v>133</v>
      </c>
      <c r="B30" s="103"/>
      <c r="C30" s="109"/>
      <c r="D30" s="113"/>
      <c r="E30" s="125" t="s">
        <v>156</v>
      </c>
      <c r="F30" s="125"/>
      <c r="G30" s="126">
        <f>SUM(G31:G36)</f>
        <v>88.00000000000001</v>
      </c>
      <c r="H30" s="127">
        <f>SUM(H31:H36)</f>
        <v>0</v>
      </c>
      <c r="I30" s="126">
        <f>SUM(I31:I36)</f>
        <v>0</v>
      </c>
      <c r="J30" s="127">
        <f>SUM(J31:J36)</f>
        <v>0</v>
      </c>
      <c r="K30" s="126">
        <f>SUM(K31:K36)</f>
        <v>88.00000000000001</v>
      </c>
      <c r="L30" s="127">
        <f>SUM(L31:L36)</f>
        <v>0</v>
      </c>
    </row>
    <row r="31" spans="1:12" ht="12.75">
      <c r="A31" s="108" t="s">
        <v>136</v>
      </c>
      <c r="B31" s="103">
        <v>1161</v>
      </c>
      <c r="C31" s="109"/>
      <c r="D31" s="113"/>
      <c r="E31" s="113" t="s">
        <v>157</v>
      </c>
      <c r="F31" s="113" t="s">
        <v>158</v>
      </c>
      <c r="G31" s="114">
        <v>10.2</v>
      </c>
      <c r="H31" s="115"/>
      <c r="I31" s="116"/>
      <c r="J31" s="115"/>
      <c r="K31" s="114">
        <v>10.2</v>
      </c>
      <c r="L31" s="115"/>
    </row>
    <row r="32" spans="1:12" ht="12.75">
      <c r="A32" s="108" t="s">
        <v>139</v>
      </c>
      <c r="B32" s="103">
        <v>1161</v>
      </c>
      <c r="C32" s="109"/>
      <c r="D32" s="113"/>
      <c r="E32" s="113" t="s">
        <v>159</v>
      </c>
      <c r="F32" s="113" t="s">
        <v>160</v>
      </c>
      <c r="G32" s="114">
        <v>4.1</v>
      </c>
      <c r="H32" s="115"/>
      <c r="I32" s="116"/>
      <c r="J32" s="115"/>
      <c r="K32" s="114">
        <v>4.1</v>
      </c>
      <c r="L32" s="115"/>
    </row>
    <row r="33" spans="1:12" ht="12.75">
      <c r="A33" s="108" t="s">
        <v>142</v>
      </c>
      <c r="B33" s="103">
        <v>1161</v>
      </c>
      <c r="C33" s="109"/>
      <c r="D33" s="113"/>
      <c r="E33" s="113" t="s">
        <v>161</v>
      </c>
      <c r="F33" s="113" t="s">
        <v>162</v>
      </c>
      <c r="G33" s="114">
        <v>60.8</v>
      </c>
      <c r="H33" s="115"/>
      <c r="I33" s="116"/>
      <c r="J33" s="115"/>
      <c r="K33" s="114">
        <v>60.8</v>
      </c>
      <c r="L33" s="115"/>
    </row>
    <row r="34" spans="1:12" ht="12.75">
      <c r="A34" s="108" t="s">
        <v>145</v>
      </c>
      <c r="B34" s="103">
        <v>1161</v>
      </c>
      <c r="C34" s="109"/>
      <c r="D34" s="113"/>
      <c r="E34" s="113" t="s">
        <v>159</v>
      </c>
      <c r="F34" s="113" t="s">
        <v>163</v>
      </c>
      <c r="G34" s="114">
        <v>10.2</v>
      </c>
      <c r="H34" s="115"/>
      <c r="I34" s="116"/>
      <c r="J34" s="115"/>
      <c r="K34" s="114">
        <v>10.2</v>
      </c>
      <c r="L34" s="115"/>
    </row>
    <row r="35" spans="1:12" ht="12.75">
      <c r="A35" s="108" t="s">
        <v>148</v>
      </c>
      <c r="B35" s="103">
        <v>1161</v>
      </c>
      <c r="C35" s="109"/>
      <c r="D35" s="113"/>
      <c r="E35" s="113" t="s">
        <v>159</v>
      </c>
      <c r="F35" s="113" t="s">
        <v>164</v>
      </c>
      <c r="G35" s="114">
        <v>2.7</v>
      </c>
      <c r="H35" s="115"/>
      <c r="I35" s="116"/>
      <c r="J35" s="115"/>
      <c r="K35" s="114">
        <v>2.7</v>
      </c>
      <c r="L35" s="115"/>
    </row>
    <row r="36" spans="1:12" ht="12.75">
      <c r="A36" s="108" t="s">
        <v>150</v>
      </c>
      <c r="B36" s="103"/>
      <c r="C36" s="109"/>
      <c r="D36" s="113"/>
      <c r="E36" s="113"/>
      <c r="F36" s="113"/>
      <c r="G36" s="114"/>
      <c r="H36" s="115"/>
      <c r="I36" s="116"/>
      <c r="J36" s="115"/>
      <c r="K36" s="114"/>
      <c r="L36" s="115"/>
    </row>
    <row r="37" spans="1:12" ht="12.75">
      <c r="A37" s="108" t="s">
        <v>153</v>
      </c>
      <c r="B37" s="103"/>
      <c r="C37" s="128" t="s">
        <v>165</v>
      </c>
      <c r="D37" s="129" t="s">
        <v>166</v>
      </c>
      <c r="E37" s="129"/>
      <c r="F37" s="129"/>
      <c r="G37" s="130">
        <f>G38</f>
        <v>41.4</v>
      </c>
      <c r="H37" s="131">
        <f>H38</f>
        <v>0</v>
      </c>
      <c r="I37" s="130">
        <f>I38</f>
        <v>0</v>
      </c>
      <c r="J37" s="130">
        <f>J38</f>
        <v>0</v>
      </c>
      <c r="K37" s="130">
        <f>K38</f>
        <v>41.4</v>
      </c>
      <c r="L37" s="131">
        <f>L38</f>
        <v>0</v>
      </c>
    </row>
    <row r="38" spans="1:12" ht="12.75">
      <c r="A38" s="108" t="s">
        <v>167</v>
      </c>
      <c r="B38" s="103"/>
      <c r="C38" s="109"/>
      <c r="D38" s="110" t="s">
        <v>168</v>
      </c>
      <c r="E38" s="110" t="s">
        <v>169</v>
      </c>
      <c r="F38" s="110"/>
      <c r="G38" s="111">
        <f>SUM(G39:G46)</f>
        <v>41.4</v>
      </c>
      <c r="H38" s="112">
        <f>SUM(H39:H46)</f>
        <v>0</v>
      </c>
      <c r="I38" s="111">
        <f>SUM(I39:I46)</f>
        <v>0</v>
      </c>
      <c r="J38" s="112">
        <f>SUM(J39:J46)</f>
        <v>0</v>
      </c>
      <c r="K38" s="111">
        <f>SUM(K39:K46)</f>
        <v>41.4</v>
      </c>
      <c r="L38" s="112">
        <f>SUM(L39:L46)</f>
        <v>0</v>
      </c>
    </row>
    <row r="39" spans="1:12" ht="12.75">
      <c r="A39" s="108" t="s">
        <v>170</v>
      </c>
      <c r="B39" s="119">
        <v>41</v>
      </c>
      <c r="C39" s="120"/>
      <c r="D39" s="121"/>
      <c r="E39" s="132" t="s">
        <v>171</v>
      </c>
      <c r="F39" s="132" t="s">
        <v>172</v>
      </c>
      <c r="G39" s="122">
        <v>1</v>
      </c>
      <c r="H39" s="123"/>
      <c r="I39" s="124"/>
      <c r="J39" s="123"/>
      <c r="K39" s="122">
        <v>1</v>
      </c>
      <c r="L39" s="123"/>
    </row>
    <row r="40" spans="1:12" ht="12.75">
      <c r="A40" s="108" t="s">
        <v>173</v>
      </c>
      <c r="B40" s="119">
        <v>41</v>
      </c>
      <c r="C40" s="120"/>
      <c r="D40" s="121"/>
      <c r="E40" s="132" t="s">
        <v>174</v>
      </c>
      <c r="F40" s="132" t="s">
        <v>175</v>
      </c>
      <c r="G40" s="122">
        <v>1</v>
      </c>
      <c r="H40" s="123"/>
      <c r="I40" s="124"/>
      <c r="J40" s="123"/>
      <c r="K40" s="122">
        <v>1</v>
      </c>
      <c r="L40" s="123"/>
    </row>
    <row r="41" spans="1:12" ht="12.75">
      <c r="A41" s="108" t="s">
        <v>176</v>
      </c>
      <c r="B41" s="103">
        <v>41</v>
      </c>
      <c r="C41" s="109"/>
      <c r="D41" s="113"/>
      <c r="E41" s="113" t="s">
        <v>177</v>
      </c>
      <c r="F41" s="113" t="s">
        <v>178</v>
      </c>
      <c r="G41" s="114">
        <v>22.5</v>
      </c>
      <c r="H41" s="115"/>
      <c r="I41" s="116"/>
      <c r="J41" s="115"/>
      <c r="K41" s="114">
        <v>22.5</v>
      </c>
      <c r="L41" s="115"/>
    </row>
    <row r="42" spans="1:12" ht="12.75">
      <c r="A42" s="108" t="s">
        <v>179</v>
      </c>
      <c r="B42" s="103">
        <v>41</v>
      </c>
      <c r="C42" s="109"/>
      <c r="D42" s="113"/>
      <c r="E42" s="113" t="s">
        <v>177</v>
      </c>
      <c r="F42" s="113" t="s">
        <v>180</v>
      </c>
      <c r="G42" s="114">
        <v>0.4</v>
      </c>
      <c r="H42" s="115"/>
      <c r="I42" s="116"/>
      <c r="J42" s="115"/>
      <c r="K42" s="114">
        <v>0.4</v>
      </c>
      <c r="L42" s="115"/>
    </row>
    <row r="43" spans="1:12" ht="12.75">
      <c r="A43" s="108" t="s">
        <v>181</v>
      </c>
      <c r="B43" s="103">
        <v>41</v>
      </c>
      <c r="C43" s="109"/>
      <c r="D43" s="113"/>
      <c r="E43" s="113" t="s">
        <v>182</v>
      </c>
      <c r="F43" s="113" t="s">
        <v>183</v>
      </c>
      <c r="G43" s="114">
        <v>0.5</v>
      </c>
      <c r="H43" s="115"/>
      <c r="I43" s="116"/>
      <c r="J43" s="115"/>
      <c r="K43" s="114">
        <v>0.5</v>
      </c>
      <c r="L43" s="115"/>
    </row>
    <row r="44" spans="1:12" ht="12.75">
      <c r="A44" s="108" t="s">
        <v>184</v>
      </c>
      <c r="B44" s="103">
        <v>41</v>
      </c>
      <c r="C44" s="109"/>
      <c r="D44" s="113"/>
      <c r="E44" s="113" t="s">
        <v>177</v>
      </c>
      <c r="F44" s="113" t="s">
        <v>185</v>
      </c>
      <c r="G44" s="114">
        <v>8</v>
      </c>
      <c r="H44" s="115"/>
      <c r="I44" s="116"/>
      <c r="J44" s="115"/>
      <c r="K44" s="114">
        <v>8</v>
      </c>
      <c r="L44" s="115"/>
    </row>
    <row r="45" spans="1:12" ht="12.75">
      <c r="A45" s="108" t="s">
        <v>186</v>
      </c>
      <c r="B45" s="103">
        <v>41</v>
      </c>
      <c r="C45" s="109"/>
      <c r="D45" s="113"/>
      <c r="E45" s="113" t="s">
        <v>187</v>
      </c>
      <c r="F45" s="113" t="s">
        <v>188</v>
      </c>
      <c r="G45" s="114">
        <v>2</v>
      </c>
      <c r="H45" s="115"/>
      <c r="I45" s="116"/>
      <c r="J45" s="115"/>
      <c r="K45" s="114">
        <v>2</v>
      </c>
      <c r="L45" s="115"/>
    </row>
    <row r="46" spans="1:12" ht="12.75">
      <c r="A46" s="133" t="s">
        <v>189</v>
      </c>
      <c r="B46" s="134">
        <v>41</v>
      </c>
      <c r="C46" s="135"/>
      <c r="D46" s="136"/>
      <c r="E46" s="136" t="s">
        <v>177</v>
      </c>
      <c r="F46" s="136" t="s">
        <v>190</v>
      </c>
      <c r="G46" s="137">
        <v>6</v>
      </c>
      <c r="H46" s="138"/>
      <c r="I46" s="139"/>
      <c r="J46" s="138"/>
      <c r="K46" s="137">
        <v>6</v>
      </c>
      <c r="L46" s="138"/>
    </row>
    <row r="47" spans="1:12" ht="12.75">
      <c r="A47" s="133" t="s">
        <v>191</v>
      </c>
      <c r="B47" s="103"/>
      <c r="C47" s="140" t="s">
        <v>165</v>
      </c>
      <c r="D47" s="141" t="s">
        <v>166</v>
      </c>
      <c r="E47" s="141"/>
      <c r="F47" s="141"/>
      <c r="G47" s="142">
        <f>SUM(G48)</f>
        <v>0</v>
      </c>
      <c r="H47" s="142">
        <f>SUM(H48)</f>
        <v>119</v>
      </c>
      <c r="I47" s="142">
        <f>SUM(I48)</f>
        <v>0</v>
      </c>
      <c r="J47" s="142">
        <f>SUM(J48)</f>
        <v>0</v>
      </c>
      <c r="K47" s="142">
        <f>SUM(K48)</f>
        <v>0</v>
      </c>
      <c r="L47" s="142">
        <f>SUM(L48)</f>
        <v>119</v>
      </c>
    </row>
    <row r="48" spans="1:12" ht="12.75">
      <c r="A48" s="133" t="s">
        <v>192</v>
      </c>
      <c r="B48" s="103"/>
      <c r="C48" s="143"/>
      <c r="D48" s="144" t="s">
        <v>168</v>
      </c>
      <c r="E48" s="145" t="s">
        <v>169</v>
      </c>
      <c r="F48" s="145"/>
      <c r="G48" s="144">
        <f>SUM(G49:G51)</f>
        <v>0</v>
      </c>
      <c r="H48" s="144">
        <f>SUM(H49:H51)</f>
        <v>119</v>
      </c>
      <c r="I48" s="144">
        <f>SUM(I49:I51)</f>
        <v>0</v>
      </c>
      <c r="J48" s="144">
        <f>SUM(J49:J51)</f>
        <v>0</v>
      </c>
      <c r="K48" s="144">
        <f>SUM(K49:K51)</f>
        <v>0</v>
      </c>
      <c r="L48" s="144">
        <f>SUM(L49:L51)</f>
        <v>119</v>
      </c>
    </row>
    <row r="49" spans="1:12" ht="12.75">
      <c r="A49" s="133" t="s">
        <v>193</v>
      </c>
      <c r="B49" s="103" t="s">
        <v>194</v>
      </c>
      <c r="C49" s="143"/>
      <c r="D49" s="146"/>
      <c r="E49" s="146">
        <v>717002</v>
      </c>
      <c r="F49" s="146" t="s">
        <v>195</v>
      </c>
      <c r="G49" s="146">
        <v>0</v>
      </c>
      <c r="H49" s="146">
        <v>119</v>
      </c>
      <c r="I49" s="146"/>
      <c r="J49" s="146"/>
      <c r="K49" s="146">
        <v>0</v>
      </c>
      <c r="L49" s="146">
        <v>119</v>
      </c>
    </row>
    <row r="50" spans="1:12" ht="12.75">
      <c r="A50" s="133" t="s">
        <v>196</v>
      </c>
      <c r="B50" s="103"/>
      <c r="C50" s="143"/>
      <c r="D50" s="146"/>
      <c r="E50" s="146"/>
      <c r="F50" s="146"/>
      <c r="G50" s="146"/>
      <c r="H50" s="146"/>
      <c r="I50" s="146"/>
      <c r="J50" s="146"/>
      <c r="K50" s="146"/>
      <c r="L50" s="146"/>
    </row>
    <row r="51" spans="1:12" ht="12.75">
      <c r="A51" s="133" t="s">
        <v>197</v>
      </c>
      <c r="B51" s="103"/>
      <c r="C51" s="143"/>
      <c r="D51" s="146"/>
      <c r="E51" s="146"/>
      <c r="F51" s="146"/>
      <c r="G51" s="146"/>
      <c r="H51" s="146"/>
      <c r="I51" s="146"/>
      <c r="J51" s="146"/>
      <c r="K51" s="146"/>
      <c r="L51" s="146"/>
    </row>
  </sheetData>
  <mergeCells count="26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D24:F24"/>
    <mergeCell ref="E25:F25"/>
    <mergeCell ref="D28:F28"/>
    <mergeCell ref="E29:F29"/>
    <mergeCell ref="E30:F30"/>
    <mergeCell ref="D37:F37"/>
    <mergeCell ref="E38:F38"/>
    <mergeCell ref="D47:F47"/>
    <mergeCell ref="E48:F48"/>
  </mergeCells>
  <printOptions/>
  <pageMargins left="0.7875" right="0.7875" top="0.7875" bottom="0.9541666666666666" header="0.5118055555555556" footer="0.7875"/>
  <pageSetup fitToHeight="1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8">
      <selection activeCell="J50" sqref="J50"/>
    </sheetView>
  </sheetViews>
  <sheetFormatPr defaultColWidth="12.57421875" defaultRowHeight="12.75"/>
  <cols>
    <col min="1" max="1" width="3.57421875" style="0" customWidth="1"/>
    <col min="2" max="2" width="5.57421875" style="0" customWidth="1"/>
    <col min="3" max="3" width="4.7109375" style="0" customWidth="1"/>
    <col min="4" max="4" width="8.140625" style="0" customWidth="1"/>
    <col min="5" max="5" width="7.140625" style="0" customWidth="1"/>
    <col min="6" max="6" width="60.7109375" style="0" customWidth="1"/>
    <col min="7" max="16384" width="11.57421875" style="0" customWidth="1"/>
  </cols>
  <sheetData>
    <row r="1" spans="1:12" ht="19.5">
      <c r="A1" s="147" t="s">
        <v>198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2.75">
      <c r="A2" s="94"/>
      <c r="B2" s="94"/>
      <c r="C2" s="94"/>
      <c r="D2" s="94"/>
      <c r="E2" s="94"/>
      <c r="F2" s="94"/>
      <c r="G2" s="95"/>
      <c r="H2" s="95"/>
      <c r="I2" s="95"/>
      <c r="J2" s="95"/>
      <c r="K2" s="95"/>
      <c r="L2" s="95"/>
    </row>
    <row r="3" spans="1:12" ht="12.75" customHeight="1">
      <c r="A3" s="96"/>
      <c r="B3" s="96" t="s">
        <v>92</v>
      </c>
      <c r="C3" s="97" t="s">
        <v>93</v>
      </c>
      <c r="D3" s="97"/>
      <c r="E3" s="96" t="s">
        <v>94</v>
      </c>
      <c r="F3" s="96"/>
      <c r="G3" s="98" t="s">
        <v>66</v>
      </c>
      <c r="H3" s="98"/>
      <c r="I3" s="98"/>
      <c r="J3" s="98"/>
      <c r="K3" s="98"/>
      <c r="L3" s="98"/>
    </row>
    <row r="4" spans="1:12" ht="12.75">
      <c r="A4" s="96"/>
      <c r="B4" s="96"/>
      <c r="C4" s="96"/>
      <c r="D4" s="97"/>
      <c r="E4" s="96"/>
      <c r="F4" s="96"/>
      <c r="G4" s="99" t="s">
        <v>38</v>
      </c>
      <c r="H4" s="99"/>
      <c r="I4" s="99" t="s">
        <v>39</v>
      </c>
      <c r="J4" s="99"/>
      <c r="K4" s="99" t="s">
        <v>40</v>
      </c>
      <c r="L4" s="99"/>
    </row>
    <row r="5" spans="1:12" ht="12.75" customHeight="1">
      <c r="A5" s="96"/>
      <c r="B5" s="96"/>
      <c r="C5" s="96"/>
      <c r="D5" s="97"/>
      <c r="E5" s="96"/>
      <c r="F5" s="96"/>
      <c r="G5" s="100" t="s">
        <v>95</v>
      </c>
      <c r="H5" s="101" t="s">
        <v>96</v>
      </c>
      <c r="I5" s="100" t="s">
        <v>95</v>
      </c>
      <c r="J5" s="101" t="s">
        <v>96</v>
      </c>
      <c r="K5" s="100" t="s">
        <v>95</v>
      </c>
      <c r="L5" s="101" t="s">
        <v>96</v>
      </c>
    </row>
    <row r="6" spans="1:12" ht="12.75">
      <c r="A6" s="96"/>
      <c r="B6" s="96"/>
      <c r="C6" s="96"/>
      <c r="D6" s="97"/>
      <c r="E6" s="96"/>
      <c r="F6" s="96"/>
      <c r="G6" s="100"/>
      <c r="H6" s="100"/>
      <c r="I6" s="100"/>
      <c r="J6" s="100"/>
      <c r="K6" s="100"/>
      <c r="L6" s="100"/>
    </row>
    <row r="7" spans="1:12" ht="12.75">
      <c r="A7" s="102" t="s">
        <v>67</v>
      </c>
      <c r="B7" s="103"/>
      <c r="C7" s="104" t="s">
        <v>199</v>
      </c>
      <c r="D7" s="105" t="s">
        <v>200</v>
      </c>
      <c r="E7" s="105"/>
      <c r="F7" s="105"/>
      <c r="G7" s="106">
        <f>G8+G18+G35+G46+G49</f>
        <v>75.49999999999999</v>
      </c>
      <c r="H7" s="107">
        <f>H8+H18+H35+H46+H49</f>
        <v>0</v>
      </c>
      <c r="I7" s="106">
        <f>I8+I18+I35+I46+I49</f>
        <v>0</v>
      </c>
      <c r="J7" s="107">
        <f>J8+J18+J35+J46+J49</f>
        <v>0</v>
      </c>
      <c r="K7" s="106">
        <f>K8+K18+K35+K46+K49</f>
        <v>75.49999999999999</v>
      </c>
      <c r="L7" s="107">
        <f>L8+L18+L35+L46+L49</f>
        <v>0</v>
      </c>
    </row>
    <row r="8" spans="1:12" ht="12.75">
      <c r="A8" s="108" t="s">
        <v>69</v>
      </c>
      <c r="B8" s="103"/>
      <c r="C8" s="109"/>
      <c r="D8" s="110" t="s">
        <v>201</v>
      </c>
      <c r="E8" s="148" t="s">
        <v>202</v>
      </c>
      <c r="F8" s="148"/>
      <c r="G8" s="149">
        <f>G9</f>
        <v>7.699999999999999</v>
      </c>
      <c r="H8" s="150">
        <f>H9</f>
        <v>0</v>
      </c>
      <c r="I8" s="149">
        <f>I9</f>
        <v>0</v>
      </c>
      <c r="J8" s="150">
        <f>J9</f>
        <v>0</v>
      </c>
      <c r="K8" s="149">
        <f>K9</f>
        <v>7.699999999999999</v>
      </c>
      <c r="L8" s="150">
        <f>L9</f>
        <v>0</v>
      </c>
    </row>
    <row r="9" spans="1:12" ht="12.75">
      <c r="A9" s="108" t="s">
        <v>71</v>
      </c>
      <c r="B9" s="103"/>
      <c r="C9" s="109"/>
      <c r="D9" s="113"/>
      <c r="E9" s="125" t="s">
        <v>203</v>
      </c>
      <c r="F9" s="125"/>
      <c r="G9" s="126">
        <f>SUM(G10:G17)</f>
        <v>7.699999999999999</v>
      </c>
      <c r="H9" s="127">
        <f>SUM(H10:H17)</f>
        <v>0</v>
      </c>
      <c r="I9" s="126">
        <f>SUM(I10:I17)</f>
        <v>0</v>
      </c>
      <c r="J9" s="127">
        <f>SUM(J10:J17)</f>
        <v>0</v>
      </c>
      <c r="K9" s="126">
        <f>SUM(K10:K17)</f>
        <v>7.699999999999999</v>
      </c>
      <c r="L9" s="127">
        <f>SUM(L10:L17)</f>
        <v>0</v>
      </c>
    </row>
    <row r="10" spans="1:12" ht="12.75">
      <c r="A10" s="108" t="s">
        <v>73</v>
      </c>
      <c r="B10" s="103">
        <v>41</v>
      </c>
      <c r="C10" s="109"/>
      <c r="D10" s="113"/>
      <c r="E10" s="113" t="s">
        <v>204</v>
      </c>
      <c r="F10" s="113" t="s">
        <v>205</v>
      </c>
      <c r="G10" s="114">
        <v>0.6000000000000001</v>
      </c>
      <c r="H10" s="115"/>
      <c r="I10" s="116"/>
      <c r="J10" s="115"/>
      <c r="K10" s="114">
        <v>0.6000000000000001</v>
      </c>
      <c r="L10" s="115"/>
    </row>
    <row r="11" spans="1:12" ht="12.75">
      <c r="A11" s="108" t="s">
        <v>75</v>
      </c>
      <c r="B11" s="103">
        <v>41</v>
      </c>
      <c r="C11" s="109"/>
      <c r="D11" s="113"/>
      <c r="E11" s="113" t="s">
        <v>204</v>
      </c>
      <c r="F11" s="113" t="s">
        <v>206</v>
      </c>
      <c r="G11" s="114">
        <v>3</v>
      </c>
      <c r="H11" s="115"/>
      <c r="I11" s="116"/>
      <c r="J11" s="115"/>
      <c r="K11" s="114">
        <v>3</v>
      </c>
      <c r="L11" s="115"/>
    </row>
    <row r="12" spans="1:12" ht="12.75">
      <c r="A12" s="108" t="s">
        <v>77</v>
      </c>
      <c r="B12" s="103">
        <v>41</v>
      </c>
      <c r="C12" s="109"/>
      <c r="D12" s="113"/>
      <c r="E12" s="113" t="s">
        <v>207</v>
      </c>
      <c r="F12" s="113" t="s">
        <v>208</v>
      </c>
      <c r="G12" s="114">
        <v>0.5</v>
      </c>
      <c r="H12" s="115"/>
      <c r="I12" s="116"/>
      <c r="J12" s="115"/>
      <c r="K12" s="114">
        <v>0.5</v>
      </c>
      <c r="L12" s="115"/>
    </row>
    <row r="13" spans="1:12" ht="12.75">
      <c r="A13" s="108" t="s">
        <v>79</v>
      </c>
      <c r="B13" s="103">
        <v>41</v>
      </c>
      <c r="C13" s="109"/>
      <c r="D13" s="113"/>
      <c r="E13" s="113" t="s">
        <v>209</v>
      </c>
      <c r="F13" s="113" t="s">
        <v>210</v>
      </c>
      <c r="G13" s="114">
        <v>0.30000000000000004</v>
      </c>
      <c r="H13" s="115"/>
      <c r="I13" s="116"/>
      <c r="J13" s="115"/>
      <c r="K13" s="114">
        <v>0.30000000000000004</v>
      </c>
      <c r="L13" s="115"/>
    </row>
    <row r="14" spans="1:12" ht="12.75">
      <c r="A14" s="108" t="s">
        <v>81</v>
      </c>
      <c r="B14" s="103">
        <v>41</v>
      </c>
      <c r="C14" s="109"/>
      <c r="D14" s="113"/>
      <c r="E14" s="113" t="s">
        <v>211</v>
      </c>
      <c r="F14" s="113" t="s">
        <v>212</v>
      </c>
      <c r="G14" s="114">
        <v>0.30000000000000004</v>
      </c>
      <c r="H14" s="115"/>
      <c r="I14" s="116"/>
      <c r="J14" s="115"/>
      <c r="K14" s="114">
        <v>0.30000000000000004</v>
      </c>
      <c r="L14" s="115"/>
    </row>
    <row r="15" spans="1:12" ht="12.75">
      <c r="A15" s="108" t="s">
        <v>83</v>
      </c>
      <c r="B15" s="103">
        <v>41</v>
      </c>
      <c r="C15" s="109"/>
      <c r="D15" s="113"/>
      <c r="E15" s="113" t="s">
        <v>137</v>
      </c>
      <c r="F15" s="113" t="s">
        <v>138</v>
      </c>
      <c r="G15" s="114">
        <v>0.4</v>
      </c>
      <c r="H15" s="115"/>
      <c r="I15" s="116"/>
      <c r="J15" s="115"/>
      <c r="K15" s="114">
        <v>0.4</v>
      </c>
      <c r="L15" s="115"/>
    </row>
    <row r="16" spans="1:12" ht="12.75">
      <c r="A16" s="108" t="s">
        <v>85</v>
      </c>
      <c r="B16" s="103">
        <v>41</v>
      </c>
      <c r="C16" s="109"/>
      <c r="D16" s="113"/>
      <c r="E16" s="113" t="s">
        <v>213</v>
      </c>
      <c r="F16" s="113" t="s">
        <v>214</v>
      </c>
      <c r="G16" s="114">
        <v>0.6000000000000001</v>
      </c>
      <c r="H16" s="115"/>
      <c r="I16" s="116"/>
      <c r="J16" s="115"/>
      <c r="K16" s="114">
        <v>0.6000000000000001</v>
      </c>
      <c r="L16" s="115"/>
    </row>
    <row r="17" spans="1:12" ht="12.75">
      <c r="A17" s="108" t="s">
        <v>115</v>
      </c>
      <c r="B17" s="103">
        <v>41</v>
      </c>
      <c r="C17" s="109"/>
      <c r="D17" s="113"/>
      <c r="E17" s="113" t="s">
        <v>215</v>
      </c>
      <c r="F17" s="113" t="s">
        <v>216</v>
      </c>
      <c r="G17" s="114">
        <v>2</v>
      </c>
      <c r="H17" s="115"/>
      <c r="I17" s="116"/>
      <c r="J17" s="115"/>
      <c r="K17" s="114">
        <v>2</v>
      </c>
      <c r="L17" s="115"/>
    </row>
    <row r="18" spans="1:12" ht="12.75">
      <c r="A18" s="108" t="s">
        <v>118</v>
      </c>
      <c r="B18" s="103"/>
      <c r="C18" s="109"/>
      <c r="D18" s="110" t="s">
        <v>217</v>
      </c>
      <c r="E18" s="110" t="s">
        <v>218</v>
      </c>
      <c r="F18" s="110"/>
      <c r="G18" s="111">
        <f>G19+G32</f>
        <v>38.9</v>
      </c>
      <c r="H18" s="112">
        <f>H19+H32</f>
        <v>0</v>
      </c>
      <c r="I18" s="111">
        <f>I19+I32</f>
        <v>0</v>
      </c>
      <c r="J18" s="112">
        <f>J19+J32</f>
        <v>0</v>
      </c>
      <c r="K18" s="111">
        <f>K19+K32</f>
        <v>38.9</v>
      </c>
      <c r="L18" s="112">
        <f>L19+L32</f>
        <v>0</v>
      </c>
    </row>
    <row r="19" spans="1:12" ht="12.75">
      <c r="A19" s="108" t="s">
        <v>121</v>
      </c>
      <c r="B19" s="103"/>
      <c r="C19" s="109"/>
      <c r="D19" s="113"/>
      <c r="E19" s="125" t="s">
        <v>219</v>
      </c>
      <c r="F19" s="125"/>
      <c r="G19" s="126">
        <f>SUM(G20:G31)</f>
        <v>29.9</v>
      </c>
      <c r="H19" s="127">
        <f>SUM(H20:H31)</f>
        <v>0</v>
      </c>
      <c r="I19" s="126">
        <f>SUM(I20:I31)</f>
        <v>0</v>
      </c>
      <c r="J19" s="127">
        <f>SUM(J20:J31)</f>
        <v>0</v>
      </c>
      <c r="K19" s="126">
        <f>SUM(K20:K31)</f>
        <v>29.9</v>
      </c>
      <c r="L19" s="127">
        <f>SUM(L20:L31)</f>
        <v>0</v>
      </c>
    </row>
    <row r="20" spans="1:12" ht="12.75">
      <c r="A20" s="108" t="s">
        <v>124</v>
      </c>
      <c r="B20" s="103">
        <v>41</v>
      </c>
      <c r="C20" s="109"/>
      <c r="D20" s="113"/>
      <c r="E20" s="113" t="s">
        <v>101</v>
      </c>
      <c r="F20" s="113" t="s">
        <v>102</v>
      </c>
      <c r="G20" s="114">
        <v>22</v>
      </c>
      <c r="H20" s="115"/>
      <c r="I20" s="116"/>
      <c r="J20" s="115"/>
      <c r="K20" s="114">
        <v>22</v>
      </c>
      <c r="L20" s="115"/>
    </row>
    <row r="21" spans="1:12" ht="12.75">
      <c r="A21" s="108"/>
      <c r="B21" s="103">
        <v>41</v>
      </c>
      <c r="C21" s="109"/>
      <c r="D21" s="113"/>
      <c r="E21" s="113" t="s">
        <v>103</v>
      </c>
      <c r="F21" s="113" t="s">
        <v>220</v>
      </c>
      <c r="G21" s="114">
        <v>0.1</v>
      </c>
      <c r="H21" s="115"/>
      <c r="I21" s="116"/>
      <c r="J21" s="115"/>
      <c r="K21" s="114">
        <v>0.1</v>
      </c>
      <c r="L21" s="115"/>
    </row>
    <row r="22" spans="1:12" ht="12.75">
      <c r="A22" s="108" t="s">
        <v>127</v>
      </c>
      <c r="B22" s="103">
        <v>41</v>
      </c>
      <c r="C22" s="109"/>
      <c r="D22" s="113"/>
      <c r="E22" s="113" t="s">
        <v>107</v>
      </c>
      <c r="F22" s="113" t="s">
        <v>108</v>
      </c>
      <c r="G22" s="114">
        <v>1.8</v>
      </c>
      <c r="H22" s="115"/>
      <c r="I22" s="116"/>
      <c r="J22" s="115"/>
      <c r="K22" s="114">
        <v>1.8</v>
      </c>
      <c r="L22" s="115"/>
    </row>
    <row r="23" spans="1:12" ht="12.75">
      <c r="A23" s="108" t="s">
        <v>130</v>
      </c>
      <c r="B23" s="103">
        <v>41</v>
      </c>
      <c r="C23" s="109"/>
      <c r="D23" s="113"/>
      <c r="E23" s="113" t="s">
        <v>221</v>
      </c>
      <c r="F23" s="113" t="s">
        <v>222</v>
      </c>
      <c r="G23" s="114">
        <v>0.30000000000000004</v>
      </c>
      <c r="H23" s="115"/>
      <c r="I23" s="116"/>
      <c r="J23" s="115"/>
      <c r="K23" s="114">
        <v>0.30000000000000004</v>
      </c>
      <c r="L23" s="115"/>
    </row>
    <row r="24" spans="1:12" ht="12.75">
      <c r="A24" s="108" t="s">
        <v>133</v>
      </c>
      <c r="B24" s="103">
        <v>41</v>
      </c>
      <c r="C24" s="109"/>
      <c r="D24" s="113"/>
      <c r="E24" s="113" t="s">
        <v>109</v>
      </c>
      <c r="F24" s="113" t="s">
        <v>110</v>
      </c>
      <c r="G24" s="114">
        <v>0.30000000000000004</v>
      </c>
      <c r="H24" s="115"/>
      <c r="I24" s="116"/>
      <c r="J24" s="115"/>
      <c r="K24" s="114">
        <v>0.30000000000000004</v>
      </c>
      <c r="L24" s="115"/>
    </row>
    <row r="25" spans="1:12" ht="12.75">
      <c r="A25" s="108" t="s">
        <v>136</v>
      </c>
      <c r="B25" s="103">
        <v>41</v>
      </c>
      <c r="C25" s="109"/>
      <c r="D25" s="113"/>
      <c r="E25" s="113" t="s">
        <v>111</v>
      </c>
      <c r="F25" s="113" t="s">
        <v>112</v>
      </c>
      <c r="G25" s="114">
        <v>3</v>
      </c>
      <c r="H25" s="115"/>
      <c r="I25" s="116"/>
      <c r="J25" s="115"/>
      <c r="K25" s="114">
        <v>3</v>
      </c>
      <c r="L25" s="115"/>
    </row>
    <row r="26" spans="1:12" ht="12.75">
      <c r="A26" s="108" t="s">
        <v>139</v>
      </c>
      <c r="B26" s="103">
        <v>41</v>
      </c>
      <c r="C26" s="109"/>
      <c r="D26" s="113"/>
      <c r="E26" s="113" t="s">
        <v>113</v>
      </c>
      <c r="F26" s="113" t="s">
        <v>114</v>
      </c>
      <c r="G26" s="114">
        <v>0.2</v>
      </c>
      <c r="H26" s="115"/>
      <c r="I26" s="116"/>
      <c r="J26" s="115"/>
      <c r="K26" s="114">
        <v>0.2</v>
      </c>
      <c r="L26" s="115"/>
    </row>
    <row r="27" spans="1:12" ht="12.75">
      <c r="A27" s="108" t="s">
        <v>142</v>
      </c>
      <c r="B27" s="103">
        <v>41</v>
      </c>
      <c r="C27" s="109"/>
      <c r="D27" s="113"/>
      <c r="E27" s="113" t="s">
        <v>116</v>
      </c>
      <c r="F27" s="113" t="s">
        <v>117</v>
      </c>
      <c r="G27" s="114">
        <v>0.6000000000000001</v>
      </c>
      <c r="H27" s="115"/>
      <c r="I27" s="116"/>
      <c r="J27" s="115"/>
      <c r="K27" s="114">
        <v>0.6000000000000001</v>
      </c>
      <c r="L27" s="115"/>
    </row>
    <row r="28" spans="1:12" ht="12.75">
      <c r="A28" s="108" t="s">
        <v>145</v>
      </c>
      <c r="B28" s="103">
        <v>41</v>
      </c>
      <c r="C28" s="109"/>
      <c r="D28" s="113"/>
      <c r="E28" s="113" t="s">
        <v>119</v>
      </c>
      <c r="F28" s="113" t="s">
        <v>120</v>
      </c>
      <c r="G28" s="114">
        <v>0.2</v>
      </c>
      <c r="H28" s="115"/>
      <c r="I28" s="116"/>
      <c r="J28" s="115"/>
      <c r="K28" s="114">
        <v>0.2</v>
      </c>
      <c r="L28" s="115"/>
    </row>
    <row r="29" spans="1:12" ht="12.75">
      <c r="A29" s="108" t="s">
        <v>148</v>
      </c>
      <c r="B29" s="103">
        <v>41</v>
      </c>
      <c r="C29" s="109"/>
      <c r="D29" s="113"/>
      <c r="E29" s="113" t="s">
        <v>125</v>
      </c>
      <c r="F29" s="113" t="s">
        <v>126</v>
      </c>
      <c r="G29" s="114">
        <v>1</v>
      </c>
      <c r="H29" s="115"/>
      <c r="I29" s="116"/>
      <c r="J29" s="115"/>
      <c r="K29" s="114">
        <v>1</v>
      </c>
      <c r="L29" s="115"/>
    </row>
    <row r="30" spans="1:12" ht="12.75">
      <c r="A30" s="108" t="s">
        <v>150</v>
      </c>
      <c r="B30" s="103">
        <v>41</v>
      </c>
      <c r="C30" s="109"/>
      <c r="D30" s="113"/>
      <c r="E30" s="113" t="s">
        <v>128</v>
      </c>
      <c r="F30" s="113" t="s">
        <v>129</v>
      </c>
      <c r="G30" s="114">
        <v>0.30000000000000004</v>
      </c>
      <c r="H30" s="115"/>
      <c r="I30" s="116"/>
      <c r="J30" s="115"/>
      <c r="K30" s="114">
        <v>0.30000000000000004</v>
      </c>
      <c r="L30" s="115"/>
    </row>
    <row r="31" spans="1:12" ht="12.75">
      <c r="A31" s="108" t="s">
        <v>153</v>
      </c>
      <c r="B31" s="103">
        <v>41</v>
      </c>
      <c r="C31" s="109"/>
      <c r="D31" s="113"/>
      <c r="E31" s="113" t="s">
        <v>131</v>
      </c>
      <c r="F31" s="113" t="s">
        <v>132</v>
      </c>
      <c r="G31" s="114">
        <v>0.1</v>
      </c>
      <c r="H31" s="115"/>
      <c r="I31" s="116"/>
      <c r="J31" s="115"/>
      <c r="K31" s="114">
        <v>0.1</v>
      </c>
      <c r="L31" s="115"/>
    </row>
    <row r="32" spans="1:12" ht="12.75">
      <c r="A32" s="108" t="s">
        <v>167</v>
      </c>
      <c r="B32" s="103"/>
      <c r="C32" s="109"/>
      <c r="D32" s="113"/>
      <c r="E32" s="125" t="s">
        <v>223</v>
      </c>
      <c r="F32" s="125"/>
      <c r="G32" s="126">
        <f>SUM(G33:G34)</f>
        <v>9</v>
      </c>
      <c r="H32" s="127">
        <f>SUM(H33:H34)</f>
        <v>0</v>
      </c>
      <c r="I32" s="126">
        <f>SUM(I33:I34)</f>
        <v>0</v>
      </c>
      <c r="J32" s="127">
        <f>SUM(J33:J34)</f>
        <v>0</v>
      </c>
      <c r="K32" s="126">
        <f>SUM(K33:K34)</f>
        <v>9</v>
      </c>
      <c r="L32" s="127">
        <f>SUM(L33:L34)</f>
        <v>0</v>
      </c>
    </row>
    <row r="33" spans="1:12" ht="12.75">
      <c r="A33" s="108" t="s">
        <v>170</v>
      </c>
      <c r="B33" s="103">
        <v>41</v>
      </c>
      <c r="C33" s="109"/>
      <c r="D33" s="113"/>
      <c r="E33" s="113" t="s">
        <v>224</v>
      </c>
      <c r="F33" s="113" t="s">
        <v>225</v>
      </c>
      <c r="G33" s="114">
        <v>6</v>
      </c>
      <c r="H33" s="115"/>
      <c r="I33" s="116"/>
      <c r="J33" s="115"/>
      <c r="K33" s="114">
        <v>6</v>
      </c>
      <c r="L33" s="115"/>
    </row>
    <row r="34" spans="1:12" ht="12.75">
      <c r="A34" s="108" t="s">
        <v>173</v>
      </c>
      <c r="B34" s="103">
        <v>41</v>
      </c>
      <c r="C34" s="109"/>
      <c r="D34" s="113"/>
      <c r="E34" s="113" t="s">
        <v>224</v>
      </c>
      <c r="F34" s="113" t="s">
        <v>226</v>
      </c>
      <c r="G34" s="114">
        <v>3</v>
      </c>
      <c r="H34" s="115"/>
      <c r="I34" s="116"/>
      <c r="J34" s="115"/>
      <c r="K34" s="114">
        <v>3</v>
      </c>
      <c r="L34" s="115"/>
    </row>
    <row r="35" spans="1:13" ht="12.75">
      <c r="A35" s="108" t="s">
        <v>176</v>
      </c>
      <c r="B35" s="103"/>
      <c r="C35" s="109"/>
      <c r="D35" s="110" t="s">
        <v>227</v>
      </c>
      <c r="E35" s="110" t="s">
        <v>228</v>
      </c>
      <c r="F35" s="110"/>
      <c r="G35" s="111">
        <f>SUM(G36:G45)</f>
        <v>24.3</v>
      </c>
      <c r="H35" s="112">
        <f>SUM(H36:H45)</f>
        <v>0</v>
      </c>
      <c r="I35" s="111">
        <f>SUM(I36:I45)</f>
        <v>0</v>
      </c>
      <c r="J35" s="112">
        <f>SUM(J36:J45)</f>
        <v>0</v>
      </c>
      <c r="K35" s="111">
        <f>SUM(K36:K45)</f>
        <v>24.3</v>
      </c>
      <c r="L35" s="112">
        <f>SUM(L36:L45)</f>
        <v>0</v>
      </c>
      <c r="M35" t="s">
        <v>229</v>
      </c>
    </row>
    <row r="36" spans="1:12" ht="12.75">
      <c r="A36" s="108" t="s">
        <v>179</v>
      </c>
      <c r="B36" s="103">
        <v>41</v>
      </c>
      <c r="C36" s="109"/>
      <c r="D36" s="113"/>
      <c r="E36" s="113" t="s">
        <v>204</v>
      </c>
      <c r="F36" s="113" t="s">
        <v>205</v>
      </c>
      <c r="G36" s="114">
        <v>3</v>
      </c>
      <c r="H36" s="115"/>
      <c r="I36" s="116"/>
      <c r="J36" s="115"/>
      <c r="K36" s="114">
        <v>3</v>
      </c>
      <c r="L36" s="115"/>
    </row>
    <row r="37" spans="1:12" ht="12.75">
      <c r="A37" s="108" t="s">
        <v>181</v>
      </c>
      <c r="B37" s="103">
        <v>41</v>
      </c>
      <c r="C37" s="109"/>
      <c r="D37" s="113"/>
      <c r="E37" s="113" t="s">
        <v>204</v>
      </c>
      <c r="F37" s="113" t="s">
        <v>206</v>
      </c>
      <c r="G37" s="114">
        <v>10</v>
      </c>
      <c r="H37" s="115"/>
      <c r="I37" s="116"/>
      <c r="J37" s="115"/>
      <c r="K37" s="114">
        <v>10</v>
      </c>
      <c r="L37" s="115"/>
    </row>
    <row r="38" spans="1:12" ht="12.75">
      <c r="A38" s="108" t="s">
        <v>184</v>
      </c>
      <c r="B38" s="103">
        <v>41</v>
      </c>
      <c r="C38" s="109"/>
      <c r="D38" s="113"/>
      <c r="E38" s="113" t="s">
        <v>207</v>
      </c>
      <c r="F38" s="113" t="s">
        <v>208</v>
      </c>
      <c r="G38" s="114">
        <v>2</v>
      </c>
      <c r="H38" s="115"/>
      <c r="I38" s="116"/>
      <c r="J38" s="115"/>
      <c r="K38" s="114">
        <v>2</v>
      </c>
      <c r="L38" s="115"/>
    </row>
    <row r="39" spans="1:12" ht="12.75">
      <c r="A39" s="108" t="s">
        <v>186</v>
      </c>
      <c r="B39" s="103">
        <v>41</v>
      </c>
      <c r="C39" s="109"/>
      <c r="D39" s="113"/>
      <c r="E39" s="113" t="s">
        <v>209</v>
      </c>
      <c r="F39" s="113" t="s">
        <v>210</v>
      </c>
      <c r="G39" s="114">
        <v>0.5</v>
      </c>
      <c r="H39" s="115"/>
      <c r="I39" s="116"/>
      <c r="J39" s="115"/>
      <c r="K39" s="114">
        <v>0.5</v>
      </c>
      <c r="L39" s="115"/>
    </row>
    <row r="40" spans="1:12" ht="12.75">
      <c r="A40" s="108" t="s">
        <v>189</v>
      </c>
      <c r="B40" s="103">
        <v>41</v>
      </c>
      <c r="C40" s="109"/>
      <c r="D40" s="113"/>
      <c r="E40" s="113" t="s">
        <v>211</v>
      </c>
      <c r="F40" s="113" t="s">
        <v>212</v>
      </c>
      <c r="G40" s="114">
        <v>3.2</v>
      </c>
      <c r="H40" s="115"/>
      <c r="I40" s="116"/>
      <c r="J40" s="115"/>
      <c r="K40" s="114">
        <v>3.2</v>
      </c>
      <c r="L40" s="115"/>
    </row>
    <row r="41" spans="1:12" ht="12.75">
      <c r="A41" s="108" t="s">
        <v>191</v>
      </c>
      <c r="B41" s="103">
        <v>41</v>
      </c>
      <c r="C41" s="109"/>
      <c r="D41" s="113"/>
      <c r="E41" s="113" t="s">
        <v>137</v>
      </c>
      <c r="F41" s="113" t="s">
        <v>138</v>
      </c>
      <c r="G41" s="114">
        <v>0.5</v>
      </c>
      <c r="H41" s="115"/>
      <c r="I41" s="116"/>
      <c r="J41" s="115"/>
      <c r="K41" s="114">
        <v>0.5</v>
      </c>
      <c r="L41" s="115"/>
    </row>
    <row r="42" spans="1:12" ht="12.75">
      <c r="A42" s="108" t="s">
        <v>192</v>
      </c>
      <c r="B42" s="103">
        <v>41</v>
      </c>
      <c r="C42" s="109"/>
      <c r="D42" s="113"/>
      <c r="E42" s="113" t="s">
        <v>134</v>
      </c>
      <c r="F42" s="113" t="s">
        <v>230</v>
      </c>
      <c r="G42" s="114">
        <v>0.1</v>
      </c>
      <c r="H42" s="115"/>
      <c r="I42" s="116"/>
      <c r="J42" s="115"/>
      <c r="K42" s="114">
        <v>0.1</v>
      </c>
      <c r="L42" s="115"/>
    </row>
    <row r="43" spans="1:12" ht="12.75">
      <c r="A43" s="108" t="s">
        <v>193</v>
      </c>
      <c r="B43" s="103">
        <v>41</v>
      </c>
      <c r="C43" s="109"/>
      <c r="D43" s="113"/>
      <c r="E43" s="113" t="s">
        <v>215</v>
      </c>
      <c r="F43" s="113" t="s">
        <v>216</v>
      </c>
      <c r="G43" s="114">
        <v>0.5</v>
      </c>
      <c r="H43" s="115"/>
      <c r="I43" s="116"/>
      <c r="J43" s="115"/>
      <c r="K43" s="114">
        <v>0.5</v>
      </c>
      <c r="L43" s="115"/>
    </row>
    <row r="44" spans="1:12" ht="12.75">
      <c r="A44" s="108" t="s">
        <v>196</v>
      </c>
      <c r="B44" s="103">
        <v>41</v>
      </c>
      <c r="C44" s="109"/>
      <c r="D44" s="113"/>
      <c r="E44" s="113" t="s">
        <v>231</v>
      </c>
      <c r="F44" s="113" t="s">
        <v>232</v>
      </c>
      <c r="G44" s="114">
        <v>3.5</v>
      </c>
      <c r="H44" s="115"/>
      <c r="I44" s="116"/>
      <c r="J44" s="115"/>
      <c r="K44" s="114">
        <v>3.5</v>
      </c>
      <c r="L44" s="115"/>
    </row>
    <row r="45" spans="1:12" ht="12.75">
      <c r="A45" s="108" t="s">
        <v>197</v>
      </c>
      <c r="B45" s="103">
        <v>41</v>
      </c>
      <c r="C45" s="109"/>
      <c r="D45" s="113"/>
      <c r="E45" s="113" t="s">
        <v>146</v>
      </c>
      <c r="F45" s="113" t="s">
        <v>233</v>
      </c>
      <c r="G45" s="114">
        <v>1</v>
      </c>
      <c r="H45" s="115"/>
      <c r="I45" s="116"/>
      <c r="J45" s="115"/>
      <c r="K45" s="114">
        <v>1</v>
      </c>
      <c r="L45" s="115"/>
    </row>
    <row r="46" spans="1:12" ht="12.75">
      <c r="A46" s="108" t="s">
        <v>234</v>
      </c>
      <c r="B46" s="103"/>
      <c r="C46" s="109"/>
      <c r="D46" s="110" t="s">
        <v>235</v>
      </c>
      <c r="E46" s="110" t="s">
        <v>236</v>
      </c>
      <c r="F46" s="110"/>
      <c r="G46" s="111">
        <f>SUM(G47:G48)</f>
        <v>3.3</v>
      </c>
      <c r="H46" s="112">
        <f>SUM(H47:H48)</f>
        <v>0</v>
      </c>
      <c r="I46" s="111">
        <f>SUM(I47:I48)</f>
        <v>0</v>
      </c>
      <c r="J46" s="112">
        <f>SUM(J47:J48)</f>
        <v>0</v>
      </c>
      <c r="K46" s="111">
        <f>SUM(K47:K48)</f>
        <v>3.3</v>
      </c>
      <c r="L46" s="112">
        <f>SUM(L47:L48)</f>
        <v>0</v>
      </c>
    </row>
    <row r="47" spans="1:12" ht="12.75">
      <c r="A47" s="108" t="s">
        <v>237</v>
      </c>
      <c r="B47" s="103">
        <v>111</v>
      </c>
      <c r="C47" s="109"/>
      <c r="D47" s="113"/>
      <c r="E47" s="113" t="s">
        <v>238</v>
      </c>
      <c r="F47" s="113" t="s">
        <v>239</v>
      </c>
      <c r="G47" s="114">
        <v>2.5</v>
      </c>
      <c r="H47" s="115"/>
      <c r="I47" s="116"/>
      <c r="J47" s="115"/>
      <c r="K47" s="114">
        <v>2.5</v>
      </c>
      <c r="L47" s="115"/>
    </row>
    <row r="48" spans="1:12" ht="12.75">
      <c r="A48" s="108" t="s">
        <v>240</v>
      </c>
      <c r="B48" s="103">
        <v>41</v>
      </c>
      <c r="C48" s="109"/>
      <c r="D48" s="113"/>
      <c r="E48" s="113" t="s">
        <v>241</v>
      </c>
      <c r="F48" s="113" t="s">
        <v>242</v>
      </c>
      <c r="G48" s="114">
        <v>0.8</v>
      </c>
      <c r="H48" s="115"/>
      <c r="I48" s="116"/>
      <c r="J48" s="115"/>
      <c r="K48" s="114">
        <v>0.8</v>
      </c>
      <c r="L48" s="115"/>
    </row>
    <row r="49" spans="1:12" ht="12.75">
      <c r="A49" s="108" t="s">
        <v>243</v>
      </c>
      <c r="B49" s="103"/>
      <c r="C49" s="109"/>
      <c r="D49" s="110" t="s">
        <v>244</v>
      </c>
      <c r="E49" s="110" t="s">
        <v>245</v>
      </c>
      <c r="F49" s="110"/>
      <c r="G49" s="111">
        <f>SUM(G50:G50)</f>
        <v>1.3</v>
      </c>
      <c r="H49" s="112">
        <f>SUM(H50:H50)</f>
        <v>0</v>
      </c>
      <c r="I49" s="111">
        <f>SUM(I50:I50)</f>
        <v>0</v>
      </c>
      <c r="J49" s="112">
        <f>SUM(J50:J50)</f>
        <v>0</v>
      </c>
      <c r="K49" s="111">
        <f>SUM(K50:K50)</f>
        <v>1.3</v>
      </c>
      <c r="L49" s="112">
        <f>SUM(L50:L50)</f>
        <v>0</v>
      </c>
    </row>
    <row r="50" spans="1:12" ht="12.75">
      <c r="A50" s="151" t="s">
        <v>246</v>
      </c>
      <c r="B50" s="103">
        <v>41</v>
      </c>
      <c r="C50" s="152"/>
      <c r="D50" s="153"/>
      <c r="E50" s="153" t="s">
        <v>177</v>
      </c>
      <c r="F50" s="153" t="s">
        <v>247</v>
      </c>
      <c r="G50" s="154">
        <v>1.3</v>
      </c>
      <c r="H50" s="155"/>
      <c r="I50" s="156"/>
      <c r="J50" s="155"/>
      <c r="K50" s="154">
        <v>1.3</v>
      </c>
      <c r="L50" s="155"/>
    </row>
  </sheetData>
  <mergeCells count="24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9:F9"/>
    <mergeCell ref="E18:F18"/>
    <mergeCell ref="E19:F19"/>
    <mergeCell ref="E32:F32"/>
    <mergeCell ref="E35:F35"/>
    <mergeCell ref="E46:F46"/>
    <mergeCell ref="E49:F49"/>
  </mergeCells>
  <printOptions/>
  <pageMargins left="0.7875" right="0.7875" top="0.7875" bottom="0.9541666666666666" header="0.5118055555555556" footer="0.7875"/>
  <pageSetup fitToHeight="3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4"/>
  <sheetViews>
    <sheetView workbookViewId="0" topLeftCell="A108">
      <selection activeCell="K141" sqref="K141"/>
    </sheetView>
  </sheetViews>
  <sheetFormatPr defaultColWidth="12.57421875" defaultRowHeight="12.75"/>
  <cols>
    <col min="1" max="1" width="5.140625" style="0" customWidth="1"/>
    <col min="2" max="2" width="6.140625" style="0" customWidth="1"/>
    <col min="3" max="3" width="5.57421875" style="0" customWidth="1"/>
    <col min="4" max="4" width="7.8515625" style="0" customWidth="1"/>
    <col min="5" max="5" width="7.7109375" style="0" customWidth="1"/>
    <col min="6" max="6" width="49.8515625" style="0" customWidth="1"/>
    <col min="7" max="16384" width="11.57421875" style="0" customWidth="1"/>
  </cols>
  <sheetData>
    <row r="1" spans="1:12" ht="19.5">
      <c r="A1" s="157" t="s">
        <v>248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2.75">
      <c r="A2" s="94"/>
      <c r="B2" s="94"/>
      <c r="C2" s="94"/>
      <c r="D2" s="94"/>
      <c r="E2" s="94"/>
      <c r="F2" s="94"/>
      <c r="G2" s="95"/>
      <c r="H2" s="95"/>
      <c r="I2" s="95"/>
      <c r="J2" s="95"/>
      <c r="K2" s="95"/>
      <c r="L2" s="95"/>
    </row>
    <row r="3" spans="1:12" ht="12.75" customHeight="1">
      <c r="A3" s="96"/>
      <c r="B3" s="96" t="s">
        <v>92</v>
      </c>
      <c r="C3" s="97" t="s">
        <v>93</v>
      </c>
      <c r="D3" s="97"/>
      <c r="E3" s="96" t="s">
        <v>94</v>
      </c>
      <c r="F3" s="96"/>
      <c r="G3" s="98" t="s">
        <v>66</v>
      </c>
      <c r="H3" s="98"/>
      <c r="I3" s="98"/>
      <c r="J3" s="98"/>
      <c r="K3" s="98"/>
      <c r="L3" s="98"/>
    </row>
    <row r="4" spans="1:12" ht="12.75">
      <c r="A4" s="96"/>
      <c r="B4" s="96"/>
      <c r="C4" s="96"/>
      <c r="D4" s="97"/>
      <c r="E4" s="96"/>
      <c r="F4" s="96"/>
      <c r="G4" s="99" t="s">
        <v>38</v>
      </c>
      <c r="H4" s="99"/>
      <c r="I4" s="99" t="s">
        <v>39</v>
      </c>
      <c r="J4" s="99"/>
      <c r="K4" s="99" t="s">
        <v>40</v>
      </c>
      <c r="L4" s="99"/>
    </row>
    <row r="5" spans="1:12" ht="12.75" customHeight="1">
      <c r="A5" s="96"/>
      <c r="B5" s="96"/>
      <c r="C5" s="96"/>
      <c r="D5" s="97"/>
      <c r="E5" s="96"/>
      <c r="F5" s="96"/>
      <c r="G5" s="100" t="s">
        <v>95</v>
      </c>
      <c r="H5" s="101" t="s">
        <v>96</v>
      </c>
      <c r="I5" s="100" t="s">
        <v>95</v>
      </c>
      <c r="J5" s="101" t="s">
        <v>96</v>
      </c>
      <c r="K5" s="100" t="s">
        <v>95</v>
      </c>
      <c r="L5" s="101" t="s">
        <v>96</v>
      </c>
    </row>
    <row r="6" spans="1:12" ht="12.75">
      <c r="A6" s="96"/>
      <c r="B6" s="96"/>
      <c r="C6" s="96"/>
      <c r="D6" s="97"/>
      <c r="E6" s="96"/>
      <c r="F6" s="96"/>
      <c r="G6" s="100"/>
      <c r="H6" s="100"/>
      <c r="I6" s="100"/>
      <c r="J6" s="100"/>
      <c r="K6" s="100"/>
      <c r="L6" s="100"/>
    </row>
    <row r="7" spans="1:12" ht="12.75">
      <c r="A7" s="102" t="s">
        <v>67</v>
      </c>
      <c r="B7" s="103"/>
      <c r="C7" s="128" t="s">
        <v>249</v>
      </c>
      <c r="D7" s="129" t="s">
        <v>250</v>
      </c>
      <c r="E7" s="129"/>
      <c r="F7" s="129"/>
      <c r="G7" s="130">
        <f>G8+G43</f>
        <v>152.10000000000002</v>
      </c>
      <c r="H7" s="131">
        <f>H8+H43</f>
        <v>0</v>
      </c>
      <c r="I7" s="130">
        <f>I8+I43</f>
        <v>0</v>
      </c>
      <c r="J7" s="130">
        <f>J8+J43</f>
        <v>0</v>
      </c>
      <c r="K7" s="130">
        <f>K8+K43</f>
        <v>152.10000000000002</v>
      </c>
      <c r="L7" s="131">
        <f>L8+L43</f>
        <v>0</v>
      </c>
    </row>
    <row r="8" spans="1:12" ht="12.75">
      <c r="A8" s="108" t="s">
        <v>69</v>
      </c>
      <c r="B8" s="103"/>
      <c r="C8" s="109"/>
      <c r="D8" s="110" t="s">
        <v>251</v>
      </c>
      <c r="E8" s="110" t="s">
        <v>252</v>
      </c>
      <c r="F8" s="110"/>
      <c r="G8" s="111">
        <f>SUM(G9:G42)</f>
        <v>149.60000000000002</v>
      </c>
      <c r="H8" s="112">
        <f>SUM(H9:H42)</f>
        <v>0</v>
      </c>
      <c r="I8" s="111">
        <f>SUM(I9:I42)</f>
        <v>0</v>
      </c>
      <c r="J8" s="112">
        <f>SUM(J9:J42)</f>
        <v>0</v>
      </c>
      <c r="K8" s="111">
        <f>SUM(K9:K42)</f>
        <v>149.60000000000002</v>
      </c>
      <c r="L8" s="112">
        <f>SUM(L9:L42)</f>
        <v>0</v>
      </c>
    </row>
    <row r="9" spans="1:12" ht="12.75">
      <c r="A9" s="108" t="s">
        <v>71</v>
      </c>
      <c r="B9" s="103">
        <v>41</v>
      </c>
      <c r="C9" s="109"/>
      <c r="D9" s="113"/>
      <c r="E9" s="113" t="s">
        <v>101</v>
      </c>
      <c r="F9" s="113" t="s">
        <v>102</v>
      </c>
      <c r="G9" s="114">
        <v>56.5</v>
      </c>
      <c r="H9" s="115"/>
      <c r="I9" s="116"/>
      <c r="J9" s="115"/>
      <c r="K9" s="114">
        <v>56.5</v>
      </c>
      <c r="L9" s="115"/>
    </row>
    <row r="10" spans="1:12" ht="12.75">
      <c r="A10" s="108" t="s">
        <v>73</v>
      </c>
      <c r="B10" s="103">
        <v>41</v>
      </c>
      <c r="C10" s="109"/>
      <c r="D10" s="113"/>
      <c r="E10" s="113" t="s">
        <v>103</v>
      </c>
      <c r="F10" s="113" t="s">
        <v>104</v>
      </c>
      <c r="G10" s="114">
        <v>18</v>
      </c>
      <c r="H10" s="115"/>
      <c r="I10" s="116"/>
      <c r="J10" s="115"/>
      <c r="K10" s="114">
        <v>18</v>
      </c>
      <c r="L10" s="115"/>
    </row>
    <row r="11" spans="1:12" ht="12.75">
      <c r="A11" s="108" t="s">
        <v>75</v>
      </c>
      <c r="B11" s="103">
        <v>41</v>
      </c>
      <c r="C11" s="109"/>
      <c r="D11" s="113"/>
      <c r="E11" s="113" t="s">
        <v>253</v>
      </c>
      <c r="F11" s="113" t="s">
        <v>254</v>
      </c>
      <c r="G11" s="114">
        <v>13</v>
      </c>
      <c r="H11" s="115"/>
      <c r="I11" s="116"/>
      <c r="J11" s="115"/>
      <c r="K11" s="114">
        <v>13</v>
      </c>
      <c r="L11" s="115"/>
    </row>
    <row r="12" spans="1:12" ht="12.75">
      <c r="A12" s="108" t="s">
        <v>77</v>
      </c>
      <c r="B12" s="103">
        <v>41</v>
      </c>
      <c r="C12" s="109"/>
      <c r="D12" s="113"/>
      <c r="E12" s="113" t="s">
        <v>105</v>
      </c>
      <c r="F12" s="113" t="s">
        <v>106</v>
      </c>
      <c r="G12" s="114">
        <v>7</v>
      </c>
      <c r="H12" s="115"/>
      <c r="I12" s="116"/>
      <c r="J12" s="115"/>
      <c r="K12" s="114">
        <v>7</v>
      </c>
      <c r="L12" s="115"/>
    </row>
    <row r="13" spans="1:12" ht="12.75">
      <c r="A13" s="108" t="s">
        <v>79</v>
      </c>
      <c r="B13" s="103">
        <v>41</v>
      </c>
      <c r="C13" s="109"/>
      <c r="D13" s="113"/>
      <c r="E13" s="113" t="s">
        <v>107</v>
      </c>
      <c r="F13" s="113" t="s">
        <v>108</v>
      </c>
      <c r="G13" s="114">
        <v>6.8</v>
      </c>
      <c r="H13" s="115"/>
      <c r="I13" s="116"/>
      <c r="J13" s="115"/>
      <c r="K13" s="114">
        <v>6.8</v>
      </c>
      <c r="L13" s="115"/>
    </row>
    <row r="14" spans="1:12" ht="12.75">
      <c r="A14" s="108" t="s">
        <v>81</v>
      </c>
      <c r="B14" s="103">
        <v>41</v>
      </c>
      <c r="C14" s="109"/>
      <c r="D14" s="113"/>
      <c r="E14" s="113" t="s">
        <v>221</v>
      </c>
      <c r="F14" s="113" t="s">
        <v>222</v>
      </c>
      <c r="G14" s="114">
        <v>2.1</v>
      </c>
      <c r="H14" s="115"/>
      <c r="I14" s="116"/>
      <c r="J14" s="115"/>
      <c r="K14" s="114">
        <v>2.1</v>
      </c>
      <c r="L14" s="115"/>
    </row>
    <row r="15" spans="1:12" ht="12.75">
      <c r="A15" s="108" t="s">
        <v>83</v>
      </c>
      <c r="B15" s="103">
        <v>41</v>
      </c>
      <c r="C15" s="109"/>
      <c r="D15" s="113"/>
      <c r="E15" s="113" t="s">
        <v>109</v>
      </c>
      <c r="F15" s="113" t="s">
        <v>110</v>
      </c>
      <c r="G15" s="114">
        <v>1.3</v>
      </c>
      <c r="H15" s="115"/>
      <c r="I15" s="116"/>
      <c r="J15" s="115"/>
      <c r="K15" s="114">
        <v>1.3</v>
      </c>
      <c r="L15" s="115"/>
    </row>
    <row r="16" spans="1:12" ht="12.75">
      <c r="A16" s="108" t="s">
        <v>85</v>
      </c>
      <c r="B16" s="103">
        <v>41</v>
      </c>
      <c r="C16" s="109"/>
      <c r="D16" s="113"/>
      <c r="E16" s="113" t="s">
        <v>111</v>
      </c>
      <c r="F16" s="113" t="s">
        <v>112</v>
      </c>
      <c r="G16" s="114">
        <v>12.7</v>
      </c>
      <c r="H16" s="115"/>
      <c r="I16" s="116"/>
      <c r="J16" s="115"/>
      <c r="K16" s="114">
        <v>12.7</v>
      </c>
      <c r="L16" s="115"/>
    </row>
    <row r="17" spans="1:12" ht="12.75">
      <c r="A17" s="108" t="s">
        <v>115</v>
      </c>
      <c r="B17" s="103">
        <v>41</v>
      </c>
      <c r="C17" s="109"/>
      <c r="D17" s="113"/>
      <c r="E17" s="113" t="s">
        <v>113</v>
      </c>
      <c r="F17" s="113" t="s">
        <v>114</v>
      </c>
      <c r="G17" s="114">
        <v>0.7</v>
      </c>
      <c r="H17" s="115"/>
      <c r="I17" s="116"/>
      <c r="J17" s="115"/>
      <c r="K17" s="114">
        <v>0.7</v>
      </c>
      <c r="L17" s="115"/>
    </row>
    <row r="18" spans="1:12" ht="12.75">
      <c r="A18" s="108" t="s">
        <v>118</v>
      </c>
      <c r="B18" s="103">
        <v>41</v>
      </c>
      <c r="C18" s="109"/>
      <c r="D18" s="113"/>
      <c r="E18" s="113" t="s">
        <v>116</v>
      </c>
      <c r="F18" s="113" t="s">
        <v>117</v>
      </c>
      <c r="G18" s="114">
        <v>2.6</v>
      </c>
      <c r="H18" s="115"/>
      <c r="I18" s="116"/>
      <c r="J18" s="115"/>
      <c r="K18" s="114">
        <v>2.6</v>
      </c>
      <c r="L18" s="115"/>
    </row>
    <row r="19" spans="1:12" ht="12.75">
      <c r="A19" s="108" t="s">
        <v>121</v>
      </c>
      <c r="B19" s="103">
        <v>41</v>
      </c>
      <c r="C19" s="109"/>
      <c r="D19" s="113"/>
      <c r="E19" s="113" t="s">
        <v>119</v>
      </c>
      <c r="F19" s="113" t="s">
        <v>120</v>
      </c>
      <c r="G19" s="114">
        <v>1</v>
      </c>
      <c r="H19" s="115"/>
      <c r="I19" s="116"/>
      <c r="J19" s="115"/>
      <c r="K19" s="114">
        <v>1</v>
      </c>
      <c r="L19" s="115"/>
    </row>
    <row r="20" spans="1:12" ht="12.75">
      <c r="A20" s="108" t="s">
        <v>124</v>
      </c>
      <c r="B20" s="103">
        <v>41</v>
      </c>
      <c r="C20" s="109"/>
      <c r="D20" s="113"/>
      <c r="E20" s="113" t="s">
        <v>122</v>
      </c>
      <c r="F20" s="113" t="s">
        <v>123</v>
      </c>
      <c r="G20" s="114">
        <v>0</v>
      </c>
      <c r="H20" s="115"/>
      <c r="I20" s="116"/>
      <c r="J20" s="115"/>
      <c r="K20" s="114">
        <v>0</v>
      </c>
      <c r="L20" s="115"/>
    </row>
    <row r="21" spans="1:12" ht="12.75">
      <c r="A21" s="108" t="s">
        <v>127</v>
      </c>
      <c r="B21" s="103">
        <v>41</v>
      </c>
      <c r="C21" s="109"/>
      <c r="D21" s="113"/>
      <c r="E21" s="113" t="s">
        <v>125</v>
      </c>
      <c r="F21" s="113" t="s">
        <v>126</v>
      </c>
      <c r="G21" s="114">
        <v>4.2</v>
      </c>
      <c r="H21" s="115"/>
      <c r="I21" s="116"/>
      <c r="J21" s="115"/>
      <c r="K21" s="114">
        <v>4.2</v>
      </c>
      <c r="L21" s="115"/>
    </row>
    <row r="22" spans="1:12" ht="12.75">
      <c r="A22" s="108" t="s">
        <v>130</v>
      </c>
      <c r="B22" s="103">
        <v>41</v>
      </c>
      <c r="C22" s="109"/>
      <c r="D22" s="113"/>
      <c r="E22" s="113" t="s">
        <v>128</v>
      </c>
      <c r="F22" s="113" t="s">
        <v>129</v>
      </c>
      <c r="G22" s="114">
        <v>1.3</v>
      </c>
      <c r="H22" s="115"/>
      <c r="I22" s="116"/>
      <c r="J22" s="115"/>
      <c r="K22" s="114">
        <v>1.3</v>
      </c>
      <c r="L22" s="115"/>
    </row>
    <row r="23" spans="1:12" ht="12.75">
      <c r="A23" s="108" t="s">
        <v>133</v>
      </c>
      <c r="B23" s="103">
        <v>41</v>
      </c>
      <c r="C23" s="109"/>
      <c r="D23" s="113"/>
      <c r="E23" s="113" t="s">
        <v>131</v>
      </c>
      <c r="F23" s="113" t="s">
        <v>132</v>
      </c>
      <c r="G23" s="114">
        <v>0.4</v>
      </c>
      <c r="H23" s="115"/>
      <c r="I23" s="116"/>
      <c r="J23" s="115"/>
      <c r="K23" s="114">
        <v>0.4</v>
      </c>
      <c r="L23" s="115"/>
    </row>
    <row r="24" spans="1:12" ht="12.75">
      <c r="A24" s="108" t="s">
        <v>136</v>
      </c>
      <c r="B24" s="103">
        <v>41</v>
      </c>
      <c r="C24" s="109"/>
      <c r="D24" s="113"/>
      <c r="E24" s="113" t="s">
        <v>255</v>
      </c>
      <c r="F24" s="113" t="s">
        <v>256</v>
      </c>
      <c r="G24" s="114">
        <v>8</v>
      </c>
      <c r="H24" s="115"/>
      <c r="I24" s="116"/>
      <c r="J24" s="115"/>
      <c r="K24" s="114">
        <v>8</v>
      </c>
      <c r="L24" s="115"/>
    </row>
    <row r="25" spans="1:12" ht="12.75">
      <c r="A25" s="108" t="s">
        <v>139</v>
      </c>
      <c r="B25" s="103">
        <v>41</v>
      </c>
      <c r="C25" s="109"/>
      <c r="D25" s="113"/>
      <c r="E25" s="113" t="s">
        <v>157</v>
      </c>
      <c r="F25" s="113" t="s">
        <v>257</v>
      </c>
      <c r="G25" s="114">
        <v>0.5</v>
      </c>
      <c r="H25" s="115"/>
      <c r="I25" s="116"/>
      <c r="J25" s="115"/>
      <c r="K25" s="114">
        <v>0.5</v>
      </c>
      <c r="L25" s="115"/>
    </row>
    <row r="26" spans="1:12" ht="12.75">
      <c r="A26" s="108" t="s">
        <v>142</v>
      </c>
      <c r="B26" s="103">
        <v>41</v>
      </c>
      <c r="C26" s="109"/>
      <c r="D26" s="113"/>
      <c r="E26" s="113" t="s">
        <v>258</v>
      </c>
      <c r="F26" s="113" t="s">
        <v>259</v>
      </c>
      <c r="G26" s="114">
        <v>0</v>
      </c>
      <c r="H26" s="115"/>
      <c r="I26" s="116"/>
      <c r="J26" s="115"/>
      <c r="K26" s="114">
        <v>0</v>
      </c>
      <c r="L26" s="115"/>
    </row>
    <row r="27" spans="1:12" ht="12.75">
      <c r="A27" s="108" t="s">
        <v>145</v>
      </c>
      <c r="B27" s="103">
        <v>41</v>
      </c>
      <c r="C27" s="109"/>
      <c r="D27" s="113"/>
      <c r="E27" s="113" t="s">
        <v>209</v>
      </c>
      <c r="F27" s="113" t="s">
        <v>210</v>
      </c>
      <c r="G27" s="114">
        <v>1.4</v>
      </c>
      <c r="H27" s="115"/>
      <c r="I27" s="116"/>
      <c r="J27" s="115"/>
      <c r="K27" s="114">
        <v>1.4</v>
      </c>
      <c r="L27" s="115"/>
    </row>
    <row r="28" spans="1:12" ht="12.75">
      <c r="A28" s="108" t="s">
        <v>148</v>
      </c>
      <c r="B28" s="103">
        <v>41</v>
      </c>
      <c r="C28" s="109"/>
      <c r="D28" s="113"/>
      <c r="E28" s="113" t="s">
        <v>211</v>
      </c>
      <c r="F28" s="113" t="s">
        <v>212</v>
      </c>
      <c r="G28" s="114">
        <v>0</v>
      </c>
      <c r="H28" s="115"/>
      <c r="I28" s="116"/>
      <c r="J28" s="115"/>
      <c r="K28" s="114">
        <v>0</v>
      </c>
      <c r="L28" s="115"/>
    </row>
    <row r="29" spans="1:12" ht="12.75">
      <c r="A29" s="108" t="s">
        <v>150</v>
      </c>
      <c r="B29" s="103">
        <v>41</v>
      </c>
      <c r="C29" s="109"/>
      <c r="D29" s="113"/>
      <c r="E29" s="113" t="s">
        <v>174</v>
      </c>
      <c r="F29" s="113" t="s">
        <v>260</v>
      </c>
      <c r="G29" s="114">
        <v>0</v>
      </c>
      <c r="H29" s="115"/>
      <c r="I29" s="116"/>
      <c r="J29" s="115"/>
      <c r="K29" s="114">
        <v>0</v>
      </c>
      <c r="L29" s="115"/>
    </row>
    <row r="30" spans="1:12" ht="12.75">
      <c r="A30" s="108" t="s">
        <v>153</v>
      </c>
      <c r="B30" s="103">
        <v>41</v>
      </c>
      <c r="C30" s="109"/>
      <c r="D30" s="113"/>
      <c r="E30" s="113" t="s">
        <v>261</v>
      </c>
      <c r="F30" s="113" t="s">
        <v>262</v>
      </c>
      <c r="G30" s="114">
        <v>0</v>
      </c>
      <c r="H30" s="115"/>
      <c r="I30" s="116"/>
      <c r="J30" s="115"/>
      <c r="K30" s="114">
        <v>0</v>
      </c>
      <c r="L30" s="115"/>
    </row>
    <row r="31" spans="1:12" ht="12.75">
      <c r="A31" s="108" t="s">
        <v>167</v>
      </c>
      <c r="B31" s="103">
        <v>41</v>
      </c>
      <c r="C31" s="109"/>
      <c r="D31" s="113"/>
      <c r="E31" s="113" t="s">
        <v>263</v>
      </c>
      <c r="F31" s="113" t="s">
        <v>264</v>
      </c>
      <c r="G31" s="114">
        <v>1</v>
      </c>
      <c r="H31" s="115"/>
      <c r="I31" s="116"/>
      <c r="J31" s="115"/>
      <c r="K31" s="114">
        <v>1</v>
      </c>
      <c r="L31" s="115"/>
    </row>
    <row r="32" spans="1:12" ht="12.75">
      <c r="A32" s="108" t="s">
        <v>170</v>
      </c>
      <c r="B32" s="103">
        <v>41</v>
      </c>
      <c r="C32" s="109"/>
      <c r="D32" s="113"/>
      <c r="E32" s="113" t="s">
        <v>265</v>
      </c>
      <c r="F32" s="113" t="s">
        <v>266</v>
      </c>
      <c r="G32" s="114">
        <v>0</v>
      </c>
      <c r="H32" s="115"/>
      <c r="I32" s="116"/>
      <c r="J32" s="115"/>
      <c r="K32" s="114">
        <v>0</v>
      </c>
      <c r="L32" s="115"/>
    </row>
    <row r="33" spans="1:12" ht="12.75">
      <c r="A33" s="108" t="s">
        <v>173</v>
      </c>
      <c r="B33" s="103">
        <v>41</v>
      </c>
      <c r="C33" s="109"/>
      <c r="D33" s="113"/>
      <c r="E33" s="113" t="s">
        <v>134</v>
      </c>
      <c r="F33" s="113" t="s">
        <v>267</v>
      </c>
      <c r="G33" s="114">
        <v>3</v>
      </c>
      <c r="H33" s="115"/>
      <c r="I33" s="116"/>
      <c r="J33" s="115"/>
      <c r="K33" s="114">
        <v>3</v>
      </c>
      <c r="L33" s="115"/>
    </row>
    <row r="34" spans="1:12" ht="12.75">
      <c r="A34" s="108" t="s">
        <v>176</v>
      </c>
      <c r="B34" s="103">
        <v>41</v>
      </c>
      <c r="C34" s="109"/>
      <c r="D34" s="113"/>
      <c r="E34" s="113" t="s">
        <v>213</v>
      </c>
      <c r="F34" s="113" t="s">
        <v>268</v>
      </c>
      <c r="G34" s="114">
        <v>4.5</v>
      </c>
      <c r="H34" s="115"/>
      <c r="I34" s="116"/>
      <c r="J34" s="115"/>
      <c r="K34" s="114">
        <v>4.5</v>
      </c>
      <c r="L34" s="115"/>
    </row>
    <row r="35" spans="1:12" ht="12.75">
      <c r="A35" s="108" t="s">
        <v>179</v>
      </c>
      <c r="B35" s="103">
        <v>41</v>
      </c>
      <c r="C35" s="109"/>
      <c r="D35" s="113"/>
      <c r="E35" s="113" t="s">
        <v>269</v>
      </c>
      <c r="F35" s="113" t="s">
        <v>270</v>
      </c>
      <c r="G35" s="114">
        <v>1.5</v>
      </c>
      <c r="H35" s="115"/>
      <c r="I35" s="116"/>
      <c r="J35" s="115"/>
      <c r="K35" s="114">
        <v>1.5</v>
      </c>
      <c r="L35" s="115"/>
    </row>
    <row r="36" spans="1:12" ht="12.75">
      <c r="A36" s="108" t="s">
        <v>181</v>
      </c>
      <c r="B36" s="103">
        <v>41</v>
      </c>
      <c r="C36" s="109"/>
      <c r="D36" s="113"/>
      <c r="E36" s="113" t="s">
        <v>271</v>
      </c>
      <c r="F36" s="113" t="s">
        <v>272</v>
      </c>
      <c r="G36" s="114">
        <v>1</v>
      </c>
      <c r="H36" s="115"/>
      <c r="I36" s="116"/>
      <c r="J36" s="115"/>
      <c r="K36" s="114">
        <v>1</v>
      </c>
      <c r="L36" s="115"/>
    </row>
    <row r="37" spans="1:12" ht="12.75">
      <c r="A37" s="108" t="s">
        <v>184</v>
      </c>
      <c r="B37" s="103">
        <v>41</v>
      </c>
      <c r="C37" s="109"/>
      <c r="D37" s="113"/>
      <c r="E37" s="113" t="s">
        <v>273</v>
      </c>
      <c r="F37" s="113" t="s">
        <v>274</v>
      </c>
      <c r="G37" s="114">
        <v>0.1</v>
      </c>
      <c r="H37" s="115"/>
      <c r="I37" s="116"/>
      <c r="J37" s="115"/>
      <c r="K37" s="114">
        <v>0.1</v>
      </c>
      <c r="L37" s="115"/>
    </row>
    <row r="38" spans="1:12" ht="12.75">
      <c r="A38" s="108" t="s">
        <v>186</v>
      </c>
      <c r="B38" s="103">
        <v>41</v>
      </c>
      <c r="C38" s="109"/>
      <c r="D38" s="113"/>
      <c r="E38" s="113" t="s">
        <v>161</v>
      </c>
      <c r="F38" s="113" t="s">
        <v>275</v>
      </c>
      <c r="G38" s="114">
        <v>0</v>
      </c>
      <c r="H38" s="115"/>
      <c r="I38" s="116"/>
      <c r="J38" s="115"/>
      <c r="K38" s="114">
        <v>0</v>
      </c>
      <c r="L38" s="115"/>
    </row>
    <row r="39" spans="1:12" ht="12.75">
      <c r="A39" s="108" t="s">
        <v>189</v>
      </c>
      <c r="B39" s="103">
        <v>41</v>
      </c>
      <c r="C39" s="109"/>
      <c r="D39" s="113"/>
      <c r="E39" s="113" t="s">
        <v>146</v>
      </c>
      <c r="F39" s="113" t="s">
        <v>233</v>
      </c>
      <c r="G39" s="114">
        <v>1</v>
      </c>
      <c r="H39" s="115"/>
      <c r="I39" s="116"/>
      <c r="J39" s="115"/>
      <c r="K39" s="114">
        <v>1</v>
      </c>
      <c r="L39" s="115"/>
    </row>
    <row r="40" spans="1:12" ht="12.75">
      <c r="A40" s="108" t="s">
        <v>191</v>
      </c>
      <c r="B40" s="103">
        <v>41</v>
      </c>
      <c r="C40" s="109"/>
      <c r="D40" s="113"/>
      <c r="E40" s="113" t="s">
        <v>276</v>
      </c>
      <c r="F40" s="113" t="s">
        <v>277</v>
      </c>
      <c r="G40" s="114">
        <v>0</v>
      </c>
      <c r="H40" s="115"/>
      <c r="I40" s="116"/>
      <c r="J40" s="115"/>
      <c r="K40" s="114">
        <v>0</v>
      </c>
      <c r="L40" s="115"/>
    </row>
    <row r="41" spans="1:12" ht="12.75">
      <c r="A41" s="108" t="s">
        <v>192</v>
      </c>
      <c r="B41" s="103">
        <v>41</v>
      </c>
      <c r="C41" s="109"/>
      <c r="D41" s="113"/>
      <c r="E41" s="113" t="s">
        <v>278</v>
      </c>
      <c r="F41" s="113" t="s">
        <v>279</v>
      </c>
      <c r="G41" s="114">
        <v>0</v>
      </c>
      <c r="H41" s="115">
        <v>0</v>
      </c>
      <c r="I41" s="116"/>
      <c r="J41" s="115"/>
      <c r="K41" s="114">
        <v>0</v>
      </c>
      <c r="L41" s="115">
        <v>0</v>
      </c>
    </row>
    <row r="42" spans="1:12" ht="12.75">
      <c r="A42" s="108" t="s">
        <v>193</v>
      </c>
      <c r="B42" s="103">
        <v>43</v>
      </c>
      <c r="C42" s="109"/>
      <c r="D42" s="113"/>
      <c r="E42" s="113" t="s">
        <v>280</v>
      </c>
      <c r="F42" s="113" t="s">
        <v>281</v>
      </c>
      <c r="G42" s="114"/>
      <c r="H42" s="158">
        <v>0</v>
      </c>
      <c r="I42" s="116"/>
      <c r="J42" s="115"/>
      <c r="K42" s="114"/>
      <c r="L42" s="158">
        <v>0</v>
      </c>
    </row>
    <row r="43" spans="1:12" ht="12.75">
      <c r="A43" s="108" t="s">
        <v>196</v>
      </c>
      <c r="B43" s="103"/>
      <c r="C43" s="109"/>
      <c r="D43" s="110" t="s">
        <v>282</v>
      </c>
      <c r="E43" s="110" t="s">
        <v>283</v>
      </c>
      <c r="F43" s="110"/>
      <c r="G43" s="111">
        <f>SUM(G44:G47)</f>
        <v>2.5</v>
      </c>
      <c r="H43" s="112">
        <f>SUM(H44:H47)</f>
        <v>0</v>
      </c>
      <c r="I43" s="111">
        <f>SUM(I44:I47)</f>
        <v>0</v>
      </c>
      <c r="J43" s="112">
        <f>SUM(J44:J47)</f>
        <v>0</v>
      </c>
      <c r="K43" s="111">
        <f>SUM(K44:K47)</f>
        <v>2.5</v>
      </c>
      <c r="L43" s="112">
        <f>SUM(L44:L47)</f>
        <v>0</v>
      </c>
    </row>
    <row r="44" spans="1:12" ht="12.75">
      <c r="A44" s="108" t="s">
        <v>197</v>
      </c>
      <c r="B44" s="103">
        <v>41</v>
      </c>
      <c r="C44" s="109"/>
      <c r="D44" s="113"/>
      <c r="E44" s="113" t="s">
        <v>284</v>
      </c>
      <c r="F44" s="113" t="s">
        <v>285</v>
      </c>
      <c r="G44" s="114">
        <v>1</v>
      </c>
      <c r="H44" s="115"/>
      <c r="I44" s="116"/>
      <c r="J44" s="115"/>
      <c r="K44" s="114">
        <v>1</v>
      </c>
      <c r="L44" s="115"/>
    </row>
    <row r="45" spans="1:12" ht="12.75">
      <c r="A45" s="108" t="s">
        <v>234</v>
      </c>
      <c r="B45" s="103">
        <v>41</v>
      </c>
      <c r="C45" s="109"/>
      <c r="D45" s="113"/>
      <c r="E45" s="113" t="s">
        <v>146</v>
      </c>
      <c r="F45" s="113" t="s">
        <v>286</v>
      </c>
      <c r="G45" s="114">
        <v>0.5</v>
      </c>
      <c r="H45" s="115"/>
      <c r="I45" s="116"/>
      <c r="J45" s="115"/>
      <c r="K45" s="114">
        <v>0.5</v>
      </c>
      <c r="L45" s="115"/>
    </row>
    <row r="46" spans="1:12" ht="12.75">
      <c r="A46" s="108" t="s">
        <v>237</v>
      </c>
      <c r="B46" s="103">
        <v>41</v>
      </c>
      <c r="C46" s="109"/>
      <c r="D46" s="113"/>
      <c r="E46" s="113" t="s">
        <v>137</v>
      </c>
      <c r="F46" s="113" t="s">
        <v>138</v>
      </c>
      <c r="G46" s="114">
        <v>0.5</v>
      </c>
      <c r="H46" s="115"/>
      <c r="I46" s="116"/>
      <c r="J46" s="115"/>
      <c r="K46" s="114">
        <v>0.5</v>
      </c>
      <c r="L46" s="115"/>
    </row>
    <row r="47" spans="1:12" ht="12.75">
      <c r="A47" s="108" t="s">
        <v>240</v>
      </c>
      <c r="B47" s="103">
        <v>41</v>
      </c>
      <c r="C47" s="109"/>
      <c r="D47" s="113"/>
      <c r="E47" s="113" t="s">
        <v>287</v>
      </c>
      <c r="F47" s="113" t="s">
        <v>288</v>
      </c>
      <c r="G47" s="114">
        <v>0.5</v>
      </c>
      <c r="H47" s="115"/>
      <c r="I47" s="116"/>
      <c r="J47" s="115"/>
      <c r="K47" s="114">
        <v>0.5</v>
      </c>
      <c r="L47" s="115"/>
    </row>
    <row r="48" spans="1:12" ht="12.75">
      <c r="A48" s="108" t="s">
        <v>243</v>
      </c>
      <c r="B48" s="103"/>
      <c r="C48" s="104" t="s">
        <v>289</v>
      </c>
      <c r="D48" s="105" t="s">
        <v>290</v>
      </c>
      <c r="E48" s="105"/>
      <c r="F48" s="105"/>
      <c r="G48" s="106">
        <f>G49</f>
        <v>0.30000000000000004</v>
      </c>
      <c r="H48" s="107">
        <f>H49</f>
        <v>0</v>
      </c>
      <c r="I48" s="106">
        <f>I49</f>
        <v>0</v>
      </c>
      <c r="J48" s="107">
        <f>J49</f>
        <v>0</v>
      </c>
      <c r="K48" s="106">
        <f>K49</f>
        <v>0.30000000000000004</v>
      </c>
      <c r="L48" s="107">
        <f>L49</f>
        <v>0</v>
      </c>
    </row>
    <row r="49" spans="1:12" ht="12.75">
      <c r="A49" s="108" t="s">
        <v>246</v>
      </c>
      <c r="B49" s="103"/>
      <c r="C49" s="109"/>
      <c r="D49" s="110" t="s">
        <v>291</v>
      </c>
      <c r="E49" s="110" t="s">
        <v>292</v>
      </c>
      <c r="F49" s="110"/>
      <c r="G49" s="111">
        <f>G50</f>
        <v>0.30000000000000004</v>
      </c>
      <c r="H49" s="112">
        <f>H50</f>
        <v>0</v>
      </c>
      <c r="I49" s="111">
        <f>I50</f>
        <v>0</v>
      </c>
      <c r="J49" s="112">
        <f>J50</f>
        <v>0</v>
      </c>
      <c r="K49" s="111">
        <f>K50</f>
        <v>0.30000000000000004</v>
      </c>
      <c r="L49" s="112">
        <f>L50</f>
        <v>0</v>
      </c>
    </row>
    <row r="50" spans="1:12" ht="12.75">
      <c r="A50" s="108" t="s">
        <v>293</v>
      </c>
      <c r="B50" s="103">
        <v>41</v>
      </c>
      <c r="C50" s="109"/>
      <c r="D50" s="113"/>
      <c r="E50" s="113" t="s">
        <v>137</v>
      </c>
      <c r="F50" s="113" t="s">
        <v>138</v>
      </c>
      <c r="G50" s="114">
        <v>0.30000000000000004</v>
      </c>
      <c r="H50" s="115"/>
      <c r="I50" s="116"/>
      <c r="J50" s="115"/>
      <c r="K50" s="114">
        <v>0.30000000000000004</v>
      </c>
      <c r="L50" s="115"/>
    </row>
    <row r="51" spans="1:12" ht="12.75">
      <c r="A51" s="108" t="s">
        <v>294</v>
      </c>
      <c r="B51" s="103" t="s">
        <v>295</v>
      </c>
      <c r="C51" s="104" t="s">
        <v>296</v>
      </c>
      <c r="D51" s="105" t="s">
        <v>297</v>
      </c>
      <c r="E51" s="105"/>
      <c r="F51" s="105"/>
      <c r="G51" s="106">
        <f>G52</f>
        <v>25.1</v>
      </c>
      <c r="H51" s="107">
        <f>H52</f>
        <v>0</v>
      </c>
      <c r="I51" s="106">
        <f>I52</f>
        <v>0</v>
      </c>
      <c r="J51" s="107">
        <f>J52</f>
        <v>0</v>
      </c>
      <c r="K51" s="106">
        <f>K52</f>
        <v>25.1</v>
      </c>
      <c r="L51" s="107">
        <f>L52</f>
        <v>0</v>
      </c>
    </row>
    <row r="52" spans="1:12" ht="12.75">
      <c r="A52" s="108" t="s">
        <v>298</v>
      </c>
      <c r="B52" s="103"/>
      <c r="C52" s="109"/>
      <c r="D52" s="110" t="s">
        <v>299</v>
      </c>
      <c r="E52" s="110" t="s">
        <v>300</v>
      </c>
      <c r="F52" s="110"/>
      <c r="G52" s="111">
        <f>G53+G73</f>
        <v>25.1</v>
      </c>
      <c r="H52" s="112">
        <f>H53+H73</f>
        <v>0</v>
      </c>
      <c r="I52" s="111">
        <f>I53+I73</f>
        <v>0</v>
      </c>
      <c r="J52" s="112">
        <f>J53+J73</f>
        <v>0</v>
      </c>
      <c r="K52" s="111">
        <f>K53+K73</f>
        <v>25.1</v>
      </c>
      <c r="L52" s="112">
        <f>L53+L73</f>
        <v>0</v>
      </c>
    </row>
    <row r="53" spans="1:12" ht="12.75">
      <c r="A53" s="108" t="s">
        <v>301</v>
      </c>
      <c r="B53" s="103"/>
      <c r="C53" s="109"/>
      <c r="D53" s="113"/>
      <c r="E53" s="125" t="s">
        <v>302</v>
      </c>
      <c r="F53" s="125"/>
      <c r="G53" s="126">
        <f>SUM(G54:G72)</f>
        <v>25.1</v>
      </c>
      <c r="H53" s="127">
        <f>SUM(H54:H72)</f>
        <v>0</v>
      </c>
      <c r="I53" s="126">
        <f>SUM(I54:I72)</f>
        <v>0</v>
      </c>
      <c r="J53" s="127">
        <f>SUM(J54:J72)</f>
        <v>0</v>
      </c>
      <c r="K53" s="126">
        <f>SUM(K54:K72)</f>
        <v>25.1</v>
      </c>
      <c r="L53" s="127">
        <f>SUM(L54:L72)</f>
        <v>0</v>
      </c>
    </row>
    <row r="54" spans="1:12" ht="12.75">
      <c r="A54" s="108" t="s">
        <v>303</v>
      </c>
      <c r="B54" s="119">
        <v>41</v>
      </c>
      <c r="C54" s="120"/>
      <c r="D54" s="121"/>
      <c r="E54" s="121" t="s">
        <v>101</v>
      </c>
      <c r="F54" s="121" t="s">
        <v>102</v>
      </c>
      <c r="G54" s="122">
        <v>8.9</v>
      </c>
      <c r="H54" s="123"/>
      <c r="I54" s="124"/>
      <c r="J54" s="123"/>
      <c r="K54" s="122">
        <v>8.9</v>
      </c>
      <c r="L54" s="123"/>
    </row>
    <row r="55" spans="1:12" ht="12.75">
      <c r="A55" s="108" t="s">
        <v>304</v>
      </c>
      <c r="B55" s="103">
        <v>41</v>
      </c>
      <c r="C55" s="109"/>
      <c r="D55" s="113"/>
      <c r="E55" s="113" t="s">
        <v>103</v>
      </c>
      <c r="F55" s="113" t="s">
        <v>104</v>
      </c>
      <c r="G55" s="114">
        <v>2.4</v>
      </c>
      <c r="H55" s="115"/>
      <c r="I55" s="116"/>
      <c r="J55" s="115"/>
      <c r="K55" s="114">
        <v>2.4</v>
      </c>
      <c r="L55" s="115"/>
    </row>
    <row r="56" spans="1:12" ht="12.75">
      <c r="A56" s="108" t="s">
        <v>305</v>
      </c>
      <c r="B56" s="103">
        <v>41</v>
      </c>
      <c r="C56" s="109"/>
      <c r="D56" s="113"/>
      <c r="E56" s="113" t="s">
        <v>253</v>
      </c>
      <c r="F56" s="113" t="s">
        <v>254</v>
      </c>
      <c r="G56" s="114">
        <v>0</v>
      </c>
      <c r="H56" s="115"/>
      <c r="I56" s="116"/>
      <c r="J56" s="115"/>
      <c r="K56" s="114">
        <v>0</v>
      </c>
      <c r="L56" s="115"/>
    </row>
    <row r="57" spans="1:12" ht="12.75">
      <c r="A57" s="108" t="s">
        <v>306</v>
      </c>
      <c r="B57" s="103">
        <v>41</v>
      </c>
      <c r="C57" s="109"/>
      <c r="D57" s="113"/>
      <c r="E57" s="113" t="s">
        <v>105</v>
      </c>
      <c r="F57" s="113" t="s">
        <v>106</v>
      </c>
      <c r="G57" s="114">
        <v>0.9</v>
      </c>
      <c r="H57" s="115"/>
      <c r="I57" s="116"/>
      <c r="J57" s="115"/>
      <c r="K57" s="114">
        <v>0.9</v>
      </c>
      <c r="L57" s="115"/>
    </row>
    <row r="58" spans="1:12" ht="12.75">
      <c r="A58" s="108" t="s">
        <v>307</v>
      </c>
      <c r="B58" s="103">
        <v>41</v>
      </c>
      <c r="C58" s="109"/>
      <c r="D58" s="113"/>
      <c r="E58" s="113" t="s">
        <v>107</v>
      </c>
      <c r="F58" s="113" t="s">
        <v>108</v>
      </c>
      <c r="G58" s="114">
        <v>1.1</v>
      </c>
      <c r="H58" s="115"/>
      <c r="I58" s="116"/>
      <c r="J58" s="115"/>
      <c r="K58" s="114">
        <v>1.1</v>
      </c>
      <c r="L58" s="115"/>
    </row>
    <row r="59" spans="1:12" ht="12.75">
      <c r="A59" s="108" t="s">
        <v>308</v>
      </c>
      <c r="B59" s="103">
        <v>41</v>
      </c>
      <c r="C59" s="109"/>
      <c r="D59" s="113"/>
      <c r="E59" s="113" t="s">
        <v>109</v>
      </c>
      <c r="F59" s="113" t="s">
        <v>110</v>
      </c>
      <c r="G59" s="114">
        <v>0.2</v>
      </c>
      <c r="H59" s="115"/>
      <c r="I59" s="116"/>
      <c r="J59" s="115"/>
      <c r="K59" s="114">
        <v>0.2</v>
      </c>
      <c r="L59" s="115"/>
    </row>
    <row r="60" spans="1:12" ht="12.75">
      <c r="A60" s="108" t="s">
        <v>309</v>
      </c>
      <c r="B60" s="103">
        <v>41</v>
      </c>
      <c r="C60" s="109"/>
      <c r="D60" s="113"/>
      <c r="E60" s="113" t="s">
        <v>111</v>
      </c>
      <c r="F60" s="113" t="s">
        <v>112</v>
      </c>
      <c r="G60" s="114">
        <v>1.7000000000000002</v>
      </c>
      <c r="H60" s="115"/>
      <c r="I60" s="116"/>
      <c r="J60" s="115"/>
      <c r="K60" s="114">
        <v>1.7000000000000002</v>
      </c>
      <c r="L60" s="115"/>
    </row>
    <row r="61" spans="1:12" ht="12.75">
      <c r="A61" s="108" t="s">
        <v>310</v>
      </c>
      <c r="B61" s="103">
        <v>41</v>
      </c>
      <c r="C61" s="109"/>
      <c r="D61" s="113"/>
      <c r="E61" s="113" t="s">
        <v>113</v>
      </c>
      <c r="F61" s="113" t="s">
        <v>114</v>
      </c>
      <c r="G61" s="114">
        <v>0.1</v>
      </c>
      <c r="H61" s="115"/>
      <c r="I61" s="116"/>
      <c r="J61" s="115"/>
      <c r="K61" s="114">
        <v>0.1</v>
      </c>
      <c r="L61" s="115"/>
    </row>
    <row r="62" spans="1:12" ht="12.75">
      <c r="A62" s="108" t="s">
        <v>311</v>
      </c>
      <c r="B62" s="103">
        <v>41</v>
      </c>
      <c r="C62" s="109"/>
      <c r="D62" s="113"/>
      <c r="E62" s="113" t="s">
        <v>116</v>
      </c>
      <c r="F62" s="113" t="s">
        <v>117</v>
      </c>
      <c r="G62" s="114">
        <v>0.4</v>
      </c>
      <c r="H62" s="115"/>
      <c r="I62" s="116"/>
      <c r="J62" s="115"/>
      <c r="K62" s="114">
        <v>0.4</v>
      </c>
      <c r="L62" s="115"/>
    </row>
    <row r="63" spans="1:12" ht="12.75">
      <c r="A63" s="108" t="s">
        <v>312</v>
      </c>
      <c r="B63" s="103">
        <v>41</v>
      </c>
      <c r="C63" s="109"/>
      <c r="D63" s="113"/>
      <c r="E63" s="113" t="s">
        <v>119</v>
      </c>
      <c r="F63" s="113" t="s">
        <v>120</v>
      </c>
      <c r="G63" s="114">
        <v>0.1</v>
      </c>
      <c r="H63" s="115"/>
      <c r="I63" s="116"/>
      <c r="J63" s="115"/>
      <c r="K63" s="114">
        <v>0.1</v>
      </c>
      <c r="L63" s="115"/>
    </row>
    <row r="64" spans="1:12" ht="12.75">
      <c r="A64" s="108" t="s">
        <v>313</v>
      </c>
      <c r="B64" s="103">
        <v>41</v>
      </c>
      <c r="C64" s="109"/>
      <c r="D64" s="113"/>
      <c r="E64" s="113" t="s">
        <v>125</v>
      </c>
      <c r="F64" s="113" t="s">
        <v>126</v>
      </c>
      <c r="G64" s="114">
        <v>0.5</v>
      </c>
      <c r="H64" s="115"/>
      <c r="I64" s="116"/>
      <c r="J64" s="115"/>
      <c r="K64" s="114">
        <v>0.5</v>
      </c>
      <c r="L64" s="115"/>
    </row>
    <row r="65" spans="1:12" ht="12.75">
      <c r="A65" s="108" t="s">
        <v>314</v>
      </c>
      <c r="B65" s="103">
        <v>41</v>
      </c>
      <c r="C65" s="109"/>
      <c r="D65" s="113"/>
      <c r="E65" s="113" t="s">
        <v>128</v>
      </c>
      <c r="F65" s="113" t="s">
        <v>129</v>
      </c>
      <c r="G65" s="114">
        <v>0.2</v>
      </c>
      <c r="H65" s="115"/>
      <c r="I65" s="116"/>
      <c r="J65" s="115"/>
      <c r="K65" s="114">
        <v>0.2</v>
      </c>
      <c r="L65" s="115"/>
    </row>
    <row r="66" spans="1:12" ht="12.75">
      <c r="A66" s="108" t="s">
        <v>315</v>
      </c>
      <c r="B66" s="103">
        <v>41</v>
      </c>
      <c r="C66" s="109"/>
      <c r="D66" s="113"/>
      <c r="E66" s="113" t="s">
        <v>131</v>
      </c>
      <c r="F66" s="113" t="s">
        <v>132</v>
      </c>
      <c r="G66" s="114">
        <v>0.1</v>
      </c>
      <c r="H66" s="115"/>
      <c r="I66" s="116"/>
      <c r="J66" s="115"/>
      <c r="K66" s="114">
        <v>0.1</v>
      </c>
      <c r="L66" s="115"/>
    </row>
    <row r="67" spans="1:12" ht="12.75">
      <c r="A67" s="108" t="s">
        <v>316</v>
      </c>
      <c r="B67" s="103">
        <v>41</v>
      </c>
      <c r="C67" s="109"/>
      <c r="D67" s="113"/>
      <c r="E67" s="113" t="s">
        <v>255</v>
      </c>
      <c r="F67" s="113" t="s">
        <v>256</v>
      </c>
      <c r="G67" s="114">
        <v>1.2</v>
      </c>
      <c r="H67" s="115"/>
      <c r="I67" s="116"/>
      <c r="J67" s="115"/>
      <c r="K67" s="114">
        <v>1.2</v>
      </c>
      <c r="L67" s="115"/>
    </row>
    <row r="68" spans="1:12" ht="12.75">
      <c r="A68" s="108" t="s">
        <v>317</v>
      </c>
      <c r="B68" s="103">
        <v>41</v>
      </c>
      <c r="C68" s="109"/>
      <c r="D68" s="113"/>
      <c r="E68" s="113" t="s">
        <v>157</v>
      </c>
      <c r="F68" s="113" t="s">
        <v>257</v>
      </c>
      <c r="G68" s="114">
        <v>0.30000000000000004</v>
      </c>
      <c r="H68" s="115"/>
      <c r="I68" s="116"/>
      <c r="J68" s="115"/>
      <c r="K68" s="114">
        <v>0.30000000000000004</v>
      </c>
      <c r="L68" s="115"/>
    </row>
    <row r="69" spans="1:12" ht="12.75">
      <c r="A69" s="108" t="s">
        <v>318</v>
      </c>
      <c r="B69" s="103">
        <v>41</v>
      </c>
      <c r="C69" s="109"/>
      <c r="D69" s="113"/>
      <c r="E69" s="113" t="s">
        <v>258</v>
      </c>
      <c r="F69" s="113" t="s">
        <v>259</v>
      </c>
      <c r="G69" s="114">
        <v>0.2</v>
      </c>
      <c r="H69" s="115"/>
      <c r="I69" s="116"/>
      <c r="J69" s="115"/>
      <c r="K69" s="114">
        <v>0.2</v>
      </c>
      <c r="L69" s="115"/>
    </row>
    <row r="70" spans="1:12" ht="12.75">
      <c r="A70" s="108" t="s">
        <v>319</v>
      </c>
      <c r="B70" s="103">
        <v>41</v>
      </c>
      <c r="C70" s="109"/>
      <c r="D70" s="113"/>
      <c r="E70" s="113" t="s">
        <v>209</v>
      </c>
      <c r="F70" s="113" t="s">
        <v>210</v>
      </c>
      <c r="G70" s="114">
        <v>0.4</v>
      </c>
      <c r="H70" s="115"/>
      <c r="I70" s="116"/>
      <c r="J70" s="115"/>
      <c r="K70" s="114">
        <v>0.4</v>
      </c>
      <c r="L70" s="115"/>
    </row>
    <row r="71" spans="1:12" ht="12.75">
      <c r="A71" s="108" t="s">
        <v>320</v>
      </c>
      <c r="B71" s="103">
        <v>41</v>
      </c>
      <c r="C71" s="109"/>
      <c r="D71" s="113"/>
      <c r="E71" s="113" t="s">
        <v>231</v>
      </c>
      <c r="F71" s="113" t="s">
        <v>232</v>
      </c>
      <c r="G71" s="114">
        <v>1.4</v>
      </c>
      <c r="H71" s="115"/>
      <c r="I71" s="116"/>
      <c r="J71" s="115"/>
      <c r="K71" s="114">
        <v>1.4</v>
      </c>
      <c r="L71" s="115"/>
    </row>
    <row r="72" spans="1:12" ht="12.75">
      <c r="A72" s="108" t="s">
        <v>321</v>
      </c>
      <c r="B72" s="103">
        <v>41</v>
      </c>
      <c r="C72" s="109"/>
      <c r="D72" s="113"/>
      <c r="E72" s="113" t="s">
        <v>146</v>
      </c>
      <c r="F72" s="113" t="s">
        <v>322</v>
      </c>
      <c r="G72" s="114">
        <v>5</v>
      </c>
      <c r="H72" s="115"/>
      <c r="I72" s="116"/>
      <c r="J72" s="115"/>
      <c r="K72" s="114">
        <v>5</v>
      </c>
      <c r="L72" s="115"/>
    </row>
    <row r="73" spans="1:12" ht="12.75">
      <c r="A73" s="108" t="s">
        <v>323</v>
      </c>
      <c r="B73" s="103"/>
      <c r="C73" s="109"/>
      <c r="D73" s="113"/>
      <c r="E73" s="159" t="s">
        <v>324</v>
      </c>
      <c r="F73" s="159"/>
      <c r="G73" s="126">
        <f>G74</f>
        <v>0</v>
      </c>
      <c r="H73" s="127">
        <f>H74</f>
        <v>0</v>
      </c>
      <c r="I73" s="126">
        <f>I74</f>
        <v>0</v>
      </c>
      <c r="J73" s="127">
        <f>J74</f>
        <v>0</v>
      </c>
      <c r="K73" s="126">
        <f>K74</f>
        <v>0</v>
      </c>
      <c r="L73" s="127">
        <f>L74</f>
        <v>0</v>
      </c>
    </row>
    <row r="74" spans="1:12" ht="12.75">
      <c r="A74" s="108" t="s">
        <v>325</v>
      </c>
      <c r="B74" s="103">
        <v>52</v>
      </c>
      <c r="C74" s="109"/>
      <c r="D74" s="113"/>
      <c r="E74" s="160">
        <v>713003</v>
      </c>
      <c r="F74" s="161" t="s">
        <v>326</v>
      </c>
      <c r="G74" s="122"/>
      <c r="H74" s="158">
        <v>0</v>
      </c>
      <c r="I74" s="124"/>
      <c r="J74" s="123"/>
      <c r="K74" s="122"/>
      <c r="L74" s="158">
        <v>0</v>
      </c>
    </row>
    <row r="75" spans="1:12" ht="12.75">
      <c r="A75" s="108" t="s">
        <v>327</v>
      </c>
      <c r="B75" s="103"/>
      <c r="C75" s="104" t="s">
        <v>165</v>
      </c>
      <c r="D75" s="105" t="s">
        <v>166</v>
      </c>
      <c r="E75" s="105"/>
      <c r="F75" s="105"/>
      <c r="G75" s="106">
        <f>G76+G100</f>
        <v>942.2</v>
      </c>
      <c r="H75" s="107">
        <f>H76+H100</f>
        <v>16</v>
      </c>
      <c r="I75" s="106">
        <f>I76+I100</f>
        <v>0</v>
      </c>
      <c r="J75" s="107">
        <f>J76+J100</f>
        <v>0</v>
      </c>
      <c r="K75" s="106">
        <f>K76+K100</f>
        <v>942.2</v>
      </c>
      <c r="L75" s="107">
        <f>L76+L100</f>
        <v>16</v>
      </c>
    </row>
    <row r="76" spans="1:12" ht="12.75">
      <c r="A76" s="108" t="s">
        <v>328</v>
      </c>
      <c r="B76" s="103"/>
      <c r="C76" s="109"/>
      <c r="D76" s="110" t="s">
        <v>329</v>
      </c>
      <c r="E76" s="110" t="s">
        <v>330</v>
      </c>
      <c r="F76" s="110"/>
      <c r="G76" s="111">
        <f>G77</f>
        <v>14</v>
      </c>
      <c r="H76" s="112">
        <f>H77</f>
        <v>0</v>
      </c>
      <c r="I76" s="111">
        <f>I77</f>
        <v>0</v>
      </c>
      <c r="J76" s="112">
        <f>J77</f>
        <v>0</v>
      </c>
      <c r="K76" s="111">
        <f>K77</f>
        <v>14</v>
      </c>
      <c r="L76" s="112">
        <f>L77</f>
        <v>0</v>
      </c>
    </row>
    <row r="77" spans="1:12" ht="12.75">
      <c r="A77" s="108" t="s">
        <v>331</v>
      </c>
      <c r="B77" s="103"/>
      <c r="C77" s="109"/>
      <c r="D77" s="113"/>
      <c r="E77" s="125" t="s">
        <v>332</v>
      </c>
      <c r="F77" s="125"/>
      <c r="G77" s="126">
        <f>SUM(G78:G90)</f>
        <v>14</v>
      </c>
      <c r="H77" s="127">
        <f>SUM(H78:H90)</f>
        <v>0</v>
      </c>
      <c r="I77" s="126">
        <f>SUM(I78:I90)</f>
        <v>0</v>
      </c>
      <c r="J77" s="127">
        <f>SUM(J78:J90)</f>
        <v>0</v>
      </c>
      <c r="K77" s="126">
        <f>SUM(K78:K90)</f>
        <v>14</v>
      </c>
      <c r="L77" s="127">
        <f>SUM(L78:L90)</f>
        <v>0</v>
      </c>
    </row>
    <row r="78" spans="1:12" ht="12.75">
      <c r="A78" s="108" t="s">
        <v>333</v>
      </c>
      <c r="B78" s="103">
        <v>111</v>
      </c>
      <c r="C78" s="109"/>
      <c r="D78" s="113"/>
      <c r="E78" s="113" t="s">
        <v>101</v>
      </c>
      <c r="F78" s="113" t="s">
        <v>102</v>
      </c>
      <c r="G78" s="114">
        <v>6.3</v>
      </c>
      <c r="H78" s="115"/>
      <c r="I78" s="116"/>
      <c r="J78" s="115"/>
      <c r="K78" s="114">
        <v>6.3</v>
      </c>
      <c r="L78" s="115"/>
    </row>
    <row r="79" spans="1:12" ht="12.75">
      <c r="A79" s="108" t="s">
        <v>334</v>
      </c>
      <c r="B79" s="103">
        <v>111</v>
      </c>
      <c r="C79" s="109"/>
      <c r="D79" s="113"/>
      <c r="E79" s="113" t="s">
        <v>103</v>
      </c>
      <c r="F79" s="113" t="s">
        <v>104</v>
      </c>
      <c r="G79" s="114">
        <v>1.8</v>
      </c>
      <c r="H79" s="115"/>
      <c r="I79" s="116"/>
      <c r="J79" s="115"/>
      <c r="K79" s="114">
        <v>1.8</v>
      </c>
      <c r="L79" s="115"/>
    </row>
    <row r="80" spans="1:12" ht="12.75">
      <c r="A80" s="108" t="s">
        <v>335</v>
      </c>
      <c r="B80" s="103">
        <v>111</v>
      </c>
      <c r="C80" s="109"/>
      <c r="D80" s="113"/>
      <c r="E80" s="113" t="s">
        <v>105</v>
      </c>
      <c r="F80" s="113" t="s">
        <v>106</v>
      </c>
      <c r="G80" s="114">
        <v>0.7</v>
      </c>
      <c r="H80" s="115"/>
      <c r="I80" s="116"/>
      <c r="J80" s="115"/>
      <c r="K80" s="114">
        <v>0.7</v>
      </c>
      <c r="L80" s="115"/>
    </row>
    <row r="81" spans="1:12" ht="12.75">
      <c r="A81" s="108" t="s">
        <v>336</v>
      </c>
      <c r="B81" s="103">
        <v>41</v>
      </c>
      <c r="C81" s="109"/>
      <c r="D81" s="113"/>
      <c r="E81" s="113" t="s">
        <v>107</v>
      </c>
      <c r="F81" s="113" t="s">
        <v>108</v>
      </c>
      <c r="G81" s="114">
        <v>0.8</v>
      </c>
      <c r="H81" s="115"/>
      <c r="I81" s="116"/>
      <c r="J81" s="115"/>
      <c r="K81" s="114">
        <v>0.8</v>
      </c>
      <c r="L81" s="115"/>
    </row>
    <row r="82" spans="1:12" ht="12.75">
      <c r="A82" s="108" t="s">
        <v>337</v>
      </c>
      <c r="B82" s="103">
        <v>111</v>
      </c>
      <c r="C82" s="109"/>
      <c r="D82" s="113"/>
      <c r="E82" s="113" t="s">
        <v>109</v>
      </c>
      <c r="F82" s="113" t="s">
        <v>110</v>
      </c>
      <c r="G82" s="114">
        <v>0.2</v>
      </c>
      <c r="H82" s="115"/>
      <c r="I82" s="116"/>
      <c r="J82" s="115"/>
      <c r="K82" s="114">
        <v>0.2</v>
      </c>
      <c r="L82" s="115"/>
    </row>
    <row r="83" spans="1:12" ht="12.75">
      <c r="A83" s="108" t="s">
        <v>338</v>
      </c>
      <c r="B83" s="103">
        <v>41</v>
      </c>
      <c r="C83" s="109"/>
      <c r="D83" s="113"/>
      <c r="E83" s="113" t="s">
        <v>111</v>
      </c>
      <c r="F83" s="113" t="s">
        <v>112</v>
      </c>
      <c r="G83" s="114">
        <v>1.2</v>
      </c>
      <c r="H83" s="115"/>
      <c r="I83" s="116"/>
      <c r="J83" s="115"/>
      <c r="K83" s="114">
        <v>1.2</v>
      </c>
      <c r="L83" s="115"/>
    </row>
    <row r="84" spans="1:12" ht="12.75">
      <c r="A84" s="108" t="s">
        <v>339</v>
      </c>
      <c r="B84" s="103">
        <v>41</v>
      </c>
      <c r="C84" s="109"/>
      <c r="D84" s="113"/>
      <c r="E84" s="113" t="s">
        <v>113</v>
      </c>
      <c r="F84" s="113" t="s">
        <v>114</v>
      </c>
      <c r="G84" s="114">
        <v>0.6000000000000001</v>
      </c>
      <c r="H84" s="115"/>
      <c r="I84" s="116"/>
      <c r="J84" s="115"/>
      <c r="K84" s="114">
        <v>0.6000000000000001</v>
      </c>
      <c r="L84" s="115"/>
    </row>
    <row r="85" spans="1:12" ht="12.75">
      <c r="A85" s="108" t="s">
        <v>340</v>
      </c>
      <c r="B85" s="103">
        <v>41</v>
      </c>
      <c r="C85" s="109"/>
      <c r="D85" s="113"/>
      <c r="E85" s="113" t="s">
        <v>116</v>
      </c>
      <c r="F85" s="113" t="s">
        <v>117</v>
      </c>
      <c r="G85" s="114">
        <v>0.30000000000000004</v>
      </c>
      <c r="H85" s="115"/>
      <c r="I85" s="116"/>
      <c r="J85" s="115"/>
      <c r="K85" s="114">
        <v>0.30000000000000004</v>
      </c>
      <c r="L85" s="115"/>
    </row>
    <row r="86" spans="1:12" ht="12.75">
      <c r="A86" s="108" t="s">
        <v>341</v>
      </c>
      <c r="B86" s="103">
        <v>41</v>
      </c>
      <c r="C86" s="109"/>
      <c r="D86" s="113"/>
      <c r="E86" s="113" t="s">
        <v>119</v>
      </c>
      <c r="F86" s="113" t="s">
        <v>120</v>
      </c>
      <c r="G86" s="114">
        <v>0.1</v>
      </c>
      <c r="H86" s="115"/>
      <c r="I86" s="116"/>
      <c r="J86" s="115"/>
      <c r="K86" s="114">
        <v>0.1</v>
      </c>
      <c r="L86" s="115"/>
    </row>
    <row r="87" spans="1:12" ht="12.75">
      <c r="A87" s="108" t="s">
        <v>342</v>
      </c>
      <c r="B87" s="103">
        <v>41</v>
      </c>
      <c r="C87" s="109"/>
      <c r="D87" s="113"/>
      <c r="E87" s="113" t="s">
        <v>125</v>
      </c>
      <c r="F87" s="113" t="s">
        <v>126</v>
      </c>
      <c r="G87" s="114">
        <v>0.4</v>
      </c>
      <c r="H87" s="115"/>
      <c r="I87" s="116"/>
      <c r="J87" s="115"/>
      <c r="K87" s="114">
        <v>0.4</v>
      </c>
      <c r="L87" s="115"/>
    </row>
    <row r="88" spans="1:12" ht="12.75">
      <c r="A88" s="108" t="s">
        <v>343</v>
      </c>
      <c r="B88" s="103">
        <v>41</v>
      </c>
      <c r="C88" s="109"/>
      <c r="D88" s="162"/>
      <c r="E88" s="113" t="s">
        <v>128</v>
      </c>
      <c r="F88" s="113" t="s">
        <v>129</v>
      </c>
      <c r="G88" s="114">
        <v>0.2</v>
      </c>
      <c r="H88" s="115"/>
      <c r="I88" s="116"/>
      <c r="J88" s="115"/>
      <c r="K88" s="114">
        <v>0.2</v>
      </c>
      <c r="L88" s="115"/>
    </row>
    <row r="89" spans="1:12" ht="12.75">
      <c r="A89" s="108" t="s">
        <v>344</v>
      </c>
      <c r="B89" s="103">
        <v>41</v>
      </c>
      <c r="C89" s="109"/>
      <c r="D89" s="162"/>
      <c r="E89" s="113" t="s">
        <v>131</v>
      </c>
      <c r="F89" s="113" t="s">
        <v>132</v>
      </c>
      <c r="G89" s="114">
        <v>0.2</v>
      </c>
      <c r="H89" s="115"/>
      <c r="I89" s="116"/>
      <c r="J89" s="115"/>
      <c r="K89" s="114">
        <v>0.2</v>
      </c>
      <c r="L89" s="115"/>
    </row>
    <row r="90" spans="1:12" ht="12.75">
      <c r="A90" s="108" t="s">
        <v>345</v>
      </c>
      <c r="B90" s="103"/>
      <c r="C90" s="109"/>
      <c r="D90" s="162"/>
      <c r="E90" s="113" t="s">
        <v>255</v>
      </c>
      <c r="F90" s="113" t="s">
        <v>256</v>
      </c>
      <c r="G90" s="114">
        <v>1.2</v>
      </c>
      <c r="H90" s="115"/>
      <c r="I90" s="116"/>
      <c r="J90" s="115"/>
      <c r="K90" s="114">
        <v>1.2</v>
      </c>
      <c r="L90" s="115"/>
    </row>
    <row r="91" spans="1:12" ht="12.75">
      <c r="A91" s="108" t="s">
        <v>346</v>
      </c>
      <c r="B91" s="103"/>
      <c r="C91" s="109"/>
      <c r="D91" s="110" t="s">
        <v>347</v>
      </c>
      <c r="E91" s="110" t="s">
        <v>348</v>
      </c>
      <c r="F91" s="110"/>
      <c r="G91" s="111">
        <f>G92</f>
        <v>20.4</v>
      </c>
      <c r="H91" s="112">
        <f>H92</f>
        <v>0</v>
      </c>
      <c r="I91" s="111">
        <f>I92</f>
        <v>0</v>
      </c>
      <c r="J91" s="112">
        <f>J92</f>
        <v>0</v>
      </c>
      <c r="K91" s="111">
        <f>K92</f>
        <v>20.4</v>
      </c>
      <c r="L91" s="112">
        <f>L92</f>
        <v>0</v>
      </c>
    </row>
    <row r="92" spans="1:12" ht="12.75">
      <c r="A92" s="108" t="s">
        <v>349</v>
      </c>
      <c r="B92" s="103"/>
      <c r="C92" s="109"/>
      <c r="D92" s="113"/>
      <c r="E92" s="125" t="s">
        <v>350</v>
      </c>
      <c r="F92" s="125"/>
      <c r="G92" s="126">
        <f>SUM(G93:G99)</f>
        <v>20.4</v>
      </c>
      <c r="H92" s="127">
        <f>SUM(H93:H99)</f>
        <v>0</v>
      </c>
      <c r="I92" s="126">
        <f>SUM(I93:I99)</f>
        <v>0</v>
      </c>
      <c r="J92" s="127">
        <f>SUM(J93:J99)</f>
        <v>0</v>
      </c>
      <c r="K92" s="126">
        <f>SUM(K93:K99)</f>
        <v>20.4</v>
      </c>
      <c r="L92" s="127">
        <f>SUM(L93:L99)</f>
        <v>0</v>
      </c>
    </row>
    <row r="93" spans="1:12" ht="12.75">
      <c r="A93" s="108" t="s">
        <v>351</v>
      </c>
      <c r="B93" s="103">
        <v>111</v>
      </c>
      <c r="C93" s="109"/>
      <c r="D93" s="113"/>
      <c r="E93" s="113" t="s">
        <v>231</v>
      </c>
      <c r="F93" s="113" t="s">
        <v>232</v>
      </c>
      <c r="G93" s="114">
        <v>2</v>
      </c>
      <c r="H93" s="115"/>
      <c r="I93" s="116"/>
      <c r="J93" s="115"/>
      <c r="K93" s="114">
        <v>2</v>
      </c>
      <c r="L93" s="115"/>
    </row>
    <row r="94" spans="1:12" ht="12.75">
      <c r="A94" s="108" t="s">
        <v>352</v>
      </c>
      <c r="B94" s="103">
        <v>111</v>
      </c>
      <c r="C94" s="109"/>
      <c r="D94" s="113"/>
      <c r="E94" s="113" t="s">
        <v>137</v>
      </c>
      <c r="F94" s="113" t="s">
        <v>138</v>
      </c>
      <c r="G94" s="114">
        <v>0.30000000000000004</v>
      </c>
      <c r="H94" s="115"/>
      <c r="I94" s="116"/>
      <c r="J94" s="115"/>
      <c r="K94" s="114">
        <v>0.30000000000000004</v>
      </c>
      <c r="L94" s="115"/>
    </row>
    <row r="95" spans="1:12" ht="12.75">
      <c r="A95" s="108" t="s">
        <v>353</v>
      </c>
      <c r="B95" s="103">
        <v>111</v>
      </c>
      <c r="C95" s="109"/>
      <c r="D95" s="113"/>
      <c r="E95" s="113" t="s">
        <v>213</v>
      </c>
      <c r="F95" s="113" t="s">
        <v>354</v>
      </c>
      <c r="G95" s="114">
        <v>0.30000000000000004</v>
      </c>
      <c r="H95" s="115"/>
      <c r="I95" s="116"/>
      <c r="J95" s="115"/>
      <c r="K95" s="114">
        <v>0.30000000000000004</v>
      </c>
      <c r="L95" s="115"/>
    </row>
    <row r="96" spans="1:12" ht="12.75">
      <c r="A96" s="108" t="s">
        <v>355</v>
      </c>
      <c r="B96" s="103">
        <v>111</v>
      </c>
      <c r="C96" s="109"/>
      <c r="D96" s="113"/>
      <c r="E96" s="113" t="s">
        <v>255</v>
      </c>
      <c r="F96" s="113" t="s">
        <v>256</v>
      </c>
      <c r="G96" s="114">
        <v>0.4</v>
      </c>
      <c r="H96" s="115"/>
      <c r="I96" s="116"/>
      <c r="J96" s="115"/>
      <c r="K96" s="114">
        <v>0.4</v>
      </c>
      <c r="L96" s="115"/>
    </row>
    <row r="97" spans="1:12" ht="12.75">
      <c r="A97" s="108" t="s">
        <v>356</v>
      </c>
      <c r="B97" s="103">
        <v>111</v>
      </c>
      <c r="C97" s="109"/>
      <c r="D97" s="113"/>
      <c r="E97" s="113" t="s">
        <v>215</v>
      </c>
      <c r="F97" s="113" t="s">
        <v>216</v>
      </c>
      <c r="G97" s="114">
        <v>0.2</v>
      </c>
      <c r="H97" s="115"/>
      <c r="I97" s="116"/>
      <c r="J97" s="115"/>
      <c r="K97" s="114">
        <v>0.2</v>
      </c>
      <c r="L97" s="115"/>
    </row>
    <row r="98" spans="1:12" ht="12.75">
      <c r="A98" s="108" t="s">
        <v>357</v>
      </c>
      <c r="B98" s="103">
        <v>111</v>
      </c>
      <c r="C98" s="109"/>
      <c r="D98" s="113"/>
      <c r="E98" s="113" t="s">
        <v>358</v>
      </c>
      <c r="F98" s="113" t="s">
        <v>359</v>
      </c>
      <c r="G98" s="114">
        <v>0.2</v>
      </c>
      <c r="H98" s="115"/>
      <c r="I98" s="116"/>
      <c r="J98" s="115"/>
      <c r="K98" s="114">
        <v>0.2</v>
      </c>
      <c r="L98" s="115"/>
    </row>
    <row r="99" spans="1:12" ht="12.75">
      <c r="A99" s="108" t="s">
        <v>360</v>
      </c>
      <c r="B99" s="103">
        <v>111</v>
      </c>
      <c r="C99" s="109"/>
      <c r="D99" s="113"/>
      <c r="E99" s="113" t="s">
        <v>105</v>
      </c>
      <c r="F99" s="113" t="s">
        <v>361</v>
      </c>
      <c r="G99" s="114">
        <v>17</v>
      </c>
      <c r="H99" s="115"/>
      <c r="I99" s="116"/>
      <c r="J99" s="115"/>
      <c r="K99" s="114">
        <v>17</v>
      </c>
      <c r="L99" s="115"/>
    </row>
    <row r="100" spans="1:12" ht="12.75">
      <c r="A100" s="108" t="s">
        <v>362</v>
      </c>
      <c r="B100" s="103"/>
      <c r="C100" s="109"/>
      <c r="D100" s="110" t="s">
        <v>168</v>
      </c>
      <c r="E100" s="110" t="s">
        <v>363</v>
      </c>
      <c r="F100" s="110"/>
      <c r="G100" s="111">
        <f>G101</f>
        <v>928.2</v>
      </c>
      <c r="H100" s="112">
        <f>H101</f>
        <v>16</v>
      </c>
      <c r="I100" s="111">
        <f>I101</f>
        <v>0</v>
      </c>
      <c r="J100" s="112">
        <f>J101</f>
        <v>0</v>
      </c>
      <c r="K100" s="111">
        <f>K101</f>
        <v>928.2</v>
      </c>
      <c r="L100" s="112">
        <f>L101</f>
        <v>16</v>
      </c>
    </row>
    <row r="101" spans="1:12" ht="12.75">
      <c r="A101" s="108" t="s">
        <v>364</v>
      </c>
      <c r="B101" s="103"/>
      <c r="C101" s="109"/>
      <c r="D101" s="113"/>
      <c r="E101" s="125" t="s">
        <v>365</v>
      </c>
      <c r="F101" s="125"/>
      <c r="G101" s="126">
        <f>SUM(G102:G141)</f>
        <v>928.2</v>
      </c>
      <c r="H101" s="127">
        <f>SUM(H102:H141)</f>
        <v>16</v>
      </c>
      <c r="I101" s="126">
        <f>SUM(I102:I141)</f>
        <v>0</v>
      </c>
      <c r="J101" s="127">
        <f>SUM(J102:J141)</f>
        <v>0</v>
      </c>
      <c r="K101" s="126">
        <f>SUM(K102:K141)</f>
        <v>928.2</v>
      </c>
      <c r="L101" s="127">
        <f>SUM(L102:L141)</f>
        <v>16</v>
      </c>
    </row>
    <row r="102" spans="1:13" ht="12.75">
      <c r="A102" s="108" t="s">
        <v>366</v>
      </c>
      <c r="B102" s="103">
        <v>41</v>
      </c>
      <c r="C102" s="109"/>
      <c r="D102" s="113"/>
      <c r="E102" s="113" t="s">
        <v>101</v>
      </c>
      <c r="F102" s="113" t="s">
        <v>102</v>
      </c>
      <c r="G102" s="114">
        <v>286</v>
      </c>
      <c r="H102" s="115"/>
      <c r="I102" s="116"/>
      <c r="J102" s="115"/>
      <c r="K102" s="114">
        <v>286</v>
      </c>
      <c r="L102" s="115"/>
      <c r="M102" t="s">
        <v>367</v>
      </c>
    </row>
    <row r="103" spans="1:12" ht="12.75">
      <c r="A103" s="108" t="s">
        <v>368</v>
      </c>
      <c r="B103" s="103">
        <v>41</v>
      </c>
      <c r="C103" s="109"/>
      <c r="D103" s="113"/>
      <c r="E103" s="113" t="s">
        <v>103</v>
      </c>
      <c r="F103" s="113" t="s">
        <v>104</v>
      </c>
      <c r="G103" s="114">
        <v>78</v>
      </c>
      <c r="H103" s="115"/>
      <c r="I103" s="116"/>
      <c r="J103" s="115"/>
      <c r="K103" s="114">
        <v>78</v>
      </c>
      <c r="L103" s="115"/>
    </row>
    <row r="104" spans="1:12" ht="12.75">
      <c r="A104" s="108" t="s">
        <v>369</v>
      </c>
      <c r="B104" s="103">
        <v>41</v>
      </c>
      <c r="C104" s="109"/>
      <c r="D104" s="113"/>
      <c r="E104" s="113" t="s">
        <v>253</v>
      </c>
      <c r="F104" s="113" t="s">
        <v>254</v>
      </c>
      <c r="G104" s="114">
        <v>14</v>
      </c>
      <c r="H104" s="115"/>
      <c r="I104" s="116"/>
      <c r="J104" s="115"/>
      <c r="K104" s="114">
        <v>14</v>
      </c>
      <c r="L104" s="115"/>
    </row>
    <row r="105" spans="1:12" ht="12.75">
      <c r="A105" s="108" t="s">
        <v>370</v>
      </c>
      <c r="B105" s="103">
        <v>41</v>
      </c>
      <c r="C105" s="109"/>
      <c r="D105" s="113"/>
      <c r="E105" s="113" t="s">
        <v>105</v>
      </c>
      <c r="F105" s="113" t="s">
        <v>106</v>
      </c>
      <c r="G105" s="114">
        <v>51</v>
      </c>
      <c r="H105" s="115"/>
      <c r="I105" s="116"/>
      <c r="J105" s="115"/>
      <c r="K105" s="114">
        <v>51</v>
      </c>
      <c r="L105" s="115"/>
    </row>
    <row r="106" spans="1:12" ht="12.75">
      <c r="A106" s="108" t="s">
        <v>371</v>
      </c>
      <c r="B106" s="103">
        <v>41</v>
      </c>
      <c r="C106" s="109"/>
      <c r="D106" s="113"/>
      <c r="E106" s="113" t="s">
        <v>107</v>
      </c>
      <c r="F106" s="113" t="s">
        <v>108</v>
      </c>
      <c r="G106" s="114">
        <v>37</v>
      </c>
      <c r="H106" s="115"/>
      <c r="I106" s="116"/>
      <c r="J106" s="115"/>
      <c r="K106" s="114">
        <v>37</v>
      </c>
      <c r="L106" s="115"/>
    </row>
    <row r="107" spans="1:12" ht="12.75">
      <c r="A107" s="108" t="s">
        <v>372</v>
      </c>
      <c r="B107" s="103">
        <v>41</v>
      </c>
      <c r="C107" s="109"/>
      <c r="D107" s="113"/>
      <c r="E107" s="113" t="s">
        <v>221</v>
      </c>
      <c r="F107" s="113" t="s">
        <v>222</v>
      </c>
      <c r="G107" s="114">
        <v>6</v>
      </c>
      <c r="H107" s="115"/>
      <c r="I107" s="116"/>
      <c r="J107" s="115"/>
      <c r="K107" s="114">
        <v>6</v>
      </c>
      <c r="L107" s="115"/>
    </row>
    <row r="108" spans="1:12" ht="12.75">
      <c r="A108" s="108" t="s">
        <v>373</v>
      </c>
      <c r="B108" s="103">
        <v>41</v>
      </c>
      <c r="C108" s="109"/>
      <c r="D108" s="113"/>
      <c r="E108" s="113" t="s">
        <v>109</v>
      </c>
      <c r="F108" s="113" t="s">
        <v>110</v>
      </c>
      <c r="G108" s="114">
        <v>6</v>
      </c>
      <c r="H108" s="115"/>
      <c r="I108" s="116"/>
      <c r="J108" s="115"/>
      <c r="K108" s="114">
        <v>6</v>
      </c>
      <c r="L108" s="115"/>
    </row>
    <row r="109" spans="1:12" ht="12.75">
      <c r="A109" s="108" t="s">
        <v>374</v>
      </c>
      <c r="B109" s="103">
        <v>41</v>
      </c>
      <c r="C109" s="109"/>
      <c r="D109" s="113"/>
      <c r="E109" s="113" t="s">
        <v>111</v>
      </c>
      <c r="F109" s="113" t="s">
        <v>112</v>
      </c>
      <c r="G109" s="114">
        <v>57</v>
      </c>
      <c r="H109" s="115"/>
      <c r="I109" s="116"/>
      <c r="J109" s="115"/>
      <c r="K109" s="114">
        <v>57</v>
      </c>
      <c r="L109" s="115"/>
    </row>
    <row r="110" spans="1:12" ht="12.75">
      <c r="A110" s="108" t="s">
        <v>375</v>
      </c>
      <c r="B110" s="103">
        <v>41</v>
      </c>
      <c r="C110" s="109"/>
      <c r="D110" s="113"/>
      <c r="E110" s="113" t="s">
        <v>113</v>
      </c>
      <c r="F110" s="113" t="s">
        <v>114</v>
      </c>
      <c r="G110" s="114">
        <v>3</v>
      </c>
      <c r="H110" s="115"/>
      <c r="I110" s="116"/>
      <c r="J110" s="115"/>
      <c r="K110" s="114">
        <v>3</v>
      </c>
      <c r="L110" s="115"/>
    </row>
    <row r="111" spans="1:12" ht="12.75">
      <c r="A111" s="108" t="s">
        <v>376</v>
      </c>
      <c r="B111" s="103">
        <v>41</v>
      </c>
      <c r="C111" s="109"/>
      <c r="D111" s="113"/>
      <c r="E111" s="113" t="s">
        <v>116</v>
      </c>
      <c r="F111" s="113" t="s">
        <v>117</v>
      </c>
      <c r="G111" s="114">
        <v>13</v>
      </c>
      <c r="H111" s="115"/>
      <c r="I111" s="116"/>
      <c r="J111" s="115"/>
      <c r="K111" s="114">
        <v>13</v>
      </c>
      <c r="L111" s="115"/>
    </row>
    <row r="112" spans="1:12" ht="12.75">
      <c r="A112" s="108" t="s">
        <v>377</v>
      </c>
      <c r="B112" s="103">
        <v>41</v>
      </c>
      <c r="C112" s="109"/>
      <c r="D112" s="113"/>
      <c r="E112" s="113" t="s">
        <v>119</v>
      </c>
      <c r="F112" s="113" t="s">
        <v>120</v>
      </c>
      <c r="G112" s="114">
        <v>4</v>
      </c>
      <c r="H112" s="115"/>
      <c r="I112" s="116"/>
      <c r="J112" s="115"/>
      <c r="K112" s="114">
        <v>4</v>
      </c>
      <c r="L112" s="115"/>
    </row>
    <row r="113" spans="1:12" ht="12.75">
      <c r="A113" s="108" t="s">
        <v>378</v>
      </c>
      <c r="B113" s="103">
        <v>41</v>
      </c>
      <c r="C113" s="109"/>
      <c r="D113" s="113"/>
      <c r="E113" s="113" t="s">
        <v>125</v>
      </c>
      <c r="F113" s="113" t="s">
        <v>126</v>
      </c>
      <c r="G113" s="114">
        <v>20</v>
      </c>
      <c r="H113" s="115"/>
      <c r="I113" s="116"/>
      <c r="J113" s="115"/>
      <c r="K113" s="114">
        <v>20</v>
      </c>
      <c r="L113" s="115"/>
    </row>
    <row r="114" spans="1:12" ht="12.75">
      <c r="A114" s="108" t="s">
        <v>379</v>
      </c>
      <c r="B114" s="103">
        <v>41</v>
      </c>
      <c r="C114" s="109"/>
      <c r="D114" s="113"/>
      <c r="E114" s="113" t="s">
        <v>128</v>
      </c>
      <c r="F114" s="113" t="s">
        <v>129</v>
      </c>
      <c r="G114" s="114">
        <v>6</v>
      </c>
      <c r="H114" s="115"/>
      <c r="I114" s="116"/>
      <c r="J114" s="115"/>
      <c r="K114" s="114">
        <v>6</v>
      </c>
      <c r="L114" s="115"/>
    </row>
    <row r="115" spans="1:12" ht="12.75">
      <c r="A115" s="108" t="s">
        <v>380</v>
      </c>
      <c r="B115" s="103">
        <v>41</v>
      </c>
      <c r="C115" s="109"/>
      <c r="D115" s="113"/>
      <c r="E115" s="113" t="s">
        <v>131</v>
      </c>
      <c r="F115" s="113" t="s">
        <v>132</v>
      </c>
      <c r="G115" s="114">
        <v>2</v>
      </c>
      <c r="H115" s="115"/>
      <c r="I115" s="116"/>
      <c r="J115" s="115"/>
      <c r="K115" s="114">
        <v>2</v>
      </c>
      <c r="L115" s="115"/>
    </row>
    <row r="116" spans="1:12" ht="12.75">
      <c r="A116" s="108" t="s">
        <v>381</v>
      </c>
      <c r="B116" s="103">
        <v>41</v>
      </c>
      <c r="C116" s="109"/>
      <c r="D116" s="113"/>
      <c r="E116" s="113" t="s">
        <v>255</v>
      </c>
      <c r="F116" s="113" t="s">
        <v>256</v>
      </c>
      <c r="G116" s="114">
        <v>18</v>
      </c>
      <c r="H116" s="115"/>
      <c r="I116" s="116"/>
      <c r="J116" s="115"/>
      <c r="K116" s="114">
        <v>18</v>
      </c>
      <c r="L116" s="115"/>
    </row>
    <row r="117" spans="1:12" ht="12.75">
      <c r="A117" s="108" t="s">
        <v>382</v>
      </c>
      <c r="B117" s="103">
        <v>41</v>
      </c>
      <c r="C117" s="109"/>
      <c r="D117" s="113"/>
      <c r="E117" s="113" t="s">
        <v>157</v>
      </c>
      <c r="F117" s="113" t="s">
        <v>257</v>
      </c>
      <c r="G117" s="114">
        <v>1</v>
      </c>
      <c r="H117" s="115"/>
      <c r="I117" s="116"/>
      <c r="J117" s="115"/>
      <c r="K117" s="114">
        <v>1</v>
      </c>
      <c r="L117" s="115"/>
    </row>
    <row r="118" spans="1:12" ht="12.75">
      <c r="A118" s="108" t="s">
        <v>383</v>
      </c>
      <c r="B118" s="103">
        <v>41</v>
      </c>
      <c r="C118" s="109"/>
      <c r="D118" s="113"/>
      <c r="E118" s="113" t="s">
        <v>258</v>
      </c>
      <c r="F118" s="113" t="s">
        <v>259</v>
      </c>
      <c r="G118" s="114">
        <v>2</v>
      </c>
      <c r="H118" s="115"/>
      <c r="I118" s="116"/>
      <c r="J118" s="115"/>
      <c r="K118" s="114">
        <v>2</v>
      </c>
      <c r="L118" s="115"/>
    </row>
    <row r="119" spans="1:12" ht="12.75">
      <c r="A119" s="108" t="s">
        <v>384</v>
      </c>
      <c r="B119" s="103">
        <v>41</v>
      </c>
      <c r="C119" s="109"/>
      <c r="D119" s="113"/>
      <c r="E119" s="113" t="s">
        <v>204</v>
      </c>
      <c r="F119" s="113" t="s">
        <v>205</v>
      </c>
      <c r="G119" s="114">
        <v>60</v>
      </c>
      <c r="H119" s="115"/>
      <c r="I119" s="116"/>
      <c r="J119" s="115"/>
      <c r="K119" s="114">
        <v>60</v>
      </c>
      <c r="L119" s="115"/>
    </row>
    <row r="120" spans="1:12" ht="12.75">
      <c r="A120" s="108" t="s">
        <v>385</v>
      </c>
      <c r="B120" s="103">
        <v>41</v>
      </c>
      <c r="C120" s="109"/>
      <c r="D120" s="113"/>
      <c r="E120" s="113" t="s">
        <v>204</v>
      </c>
      <c r="F120" s="113" t="s">
        <v>206</v>
      </c>
      <c r="G120" s="114">
        <v>56</v>
      </c>
      <c r="H120" s="115"/>
      <c r="I120" s="116"/>
      <c r="J120" s="115"/>
      <c r="K120" s="114">
        <v>56</v>
      </c>
      <c r="L120" s="115"/>
    </row>
    <row r="121" spans="1:12" ht="12.75">
      <c r="A121" s="108" t="s">
        <v>386</v>
      </c>
      <c r="B121" s="103">
        <v>41</v>
      </c>
      <c r="C121" s="109"/>
      <c r="D121" s="113"/>
      <c r="E121" s="113" t="s">
        <v>207</v>
      </c>
      <c r="F121" s="113" t="s">
        <v>387</v>
      </c>
      <c r="G121" s="114">
        <v>35</v>
      </c>
      <c r="H121" s="115"/>
      <c r="I121" s="116"/>
      <c r="J121" s="115"/>
      <c r="K121" s="114">
        <v>35</v>
      </c>
      <c r="L121" s="115"/>
    </row>
    <row r="122" spans="1:12" ht="12.75">
      <c r="A122" s="108" t="s">
        <v>388</v>
      </c>
      <c r="B122" s="103">
        <v>41</v>
      </c>
      <c r="C122" s="109"/>
      <c r="D122" s="113"/>
      <c r="E122" s="113" t="s">
        <v>209</v>
      </c>
      <c r="F122" s="113" t="s">
        <v>210</v>
      </c>
      <c r="G122" s="114">
        <v>15</v>
      </c>
      <c r="H122" s="115"/>
      <c r="I122" s="116"/>
      <c r="J122" s="115"/>
      <c r="K122" s="114">
        <v>15</v>
      </c>
      <c r="L122" s="115"/>
    </row>
    <row r="123" spans="1:12" ht="12.75">
      <c r="A123" s="108" t="s">
        <v>389</v>
      </c>
      <c r="B123" s="103">
        <v>41</v>
      </c>
      <c r="C123" s="109"/>
      <c r="D123" s="113"/>
      <c r="E123" s="113" t="s">
        <v>211</v>
      </c>
      <c r="F123" s="113" t="s">
        <v>212</v>
      </c>
      <c r="G123" s="114">
        <v>7</v>
      </c>
      <c r="H123" s="115"/>
      <c r="I123" s="116"/>
      <c r="J123" s="115"/>
      <c r="K123" s="114">
        <v>7</v>
      </c>
      <c r="L123" s="115"/>
    </row>
    <row r="124" spans="1:12" ht="12.75">
      <c r="A124" s="108" t="s">
        <v>390</v>
      </c>
      <c r="B124" s="103">
        <v>41</v>
      </c>
      <c r="C124" s="109"/>
      <c r="D124" s="113"/>
      <c r="E124" s="113" t="s">
        <v>174</v>
      </c>
      <c r="F124" s="113" t="s">
        <v>260</v>
      </c>
      <c r="G124" s="114">
        <v>3</v>
      </c>
      <c r="H124" s="115"/>
      <c r="I124" s="116"/>
      <c r="J124" s="115"/>
      <c r="K124" s="114">
        <v>3</v>
      </c>
      <c r="L124" s="115"/>
    </row>
    <row r="125" spans="1:12" ht="12.75">
      <c r="A125" s="108" t="s">
        <v>391</v>
      </c>
      <c r="B125" s="103">
        <v>41</v>
      </c>
      <c r="C125" s="109"/>
      <c r="D125" s="113"/>
      <c r="E125" s="113" t="s">
        <v>137</v>
      </c>
      <c r="F125" s="113" t="s">
        <v>138</v>
      </c>
      <c r="G125" s="114">
        <v>48.2</v>
      </c>
      <c r="H125" s="115"/>
      <c r="I125" s="116"/>
      <c r="J125" s="115"/>
      <c r="K125" s="114">
        <v>48.2</v>
      </c>
      <c r="L125" s="115"/>
    </row>
    <row r="126" spans="1:12" ht="12.75">
      <c r="A126" s="108" t="s">
        <v>392</v>
      </c>
      <c r="B126" s="103">
        <v>41</v>
      </c>
      <c r="C126" s="109"/>
      <c r="D126" s="113"/>
      <c r="E126" s="113" t="s">
        <v>265</v>
      </c>
      <c r="F126" s="113" t="s">
        <v>266</v>
      </c>
      <c r="G126" s="114">
        <v>10</v>
      </c>
      <c r="H126" s="115"/>
      <c r="I126" s="116"/>
      <c r="J126" s="115"/>
      <c r="K126" s="114">
        <v>10</v>
      </c>
      <c r="L126" s="115"/>
    </row>
    <row r="127" spans="1:12" ht="12.75">
      <c r="A127" s="108" t="s">
        <v>393</v>
      </c>
      <c r="B127" s="103">
        <v>41</v>
      </c>
      <c r="C127" s="109"/>
      <c r="D127" s="113"/>
      <c r="E127" s="113" t="s">
        <v>134</v>
      </c>
      <c r="F127" s="113" t="s">
        <v>267</v>
      </c>
      <c r="G127" s="114">
        <v>1</v>
      </c>
      <c r="H127" s="115"/>
      <c r="I127" s="116"/>
      <c r="J127" s="115"/>
      <c r="K127" s="114">
        <v>1</v>
      </c>
      <c r="L127" s="115"/>
    </row>
    <row r="128" spans="1:12" ht="12.75">
      <c r="A128" s="108" t="s">
        <v>394</v>
      </c>
      <c r="B128" s="103">
        <v>41</v>
      </c>
      <c r="C128" s="109"/>
      <c r="D128" s="113"/>
      <c r="E128" s="113" t="s">
        <v>187</v>
      </c>
      <c r="F128" s="113" t="s">
        <v>395</v>
      </c>
      <c r="G128" s="114">
        <v>5</v>
      </c>
      <c r="H128" s="115"/>
      <c r="I128" s="116"/>
      <c r="J128" s="115"/>
      <c r="K128" s="114">
        <v>5</v>
      </c>
      <c r="L128" s="115"/>
    </row>
    <row r="129" spans="1:12" ht="12.75">
      <c r="A129" s="108" t="s">
        <v>396</v>
      </c>
      <c r="B129" s="103">
        <v>43</v>
      </c>
      <c r="C129" s="109"/>
      <c r="D129" s="113"/>
      <c r="E129" s="113" t="s">
        <v>397</v>
      </c>
      <c r="F129" s="113" t="s">
        <v>398</v>
      </c>
      <c r="G129" s="114"/>
      <c r="H129" s="115">
        <v>16</v>
      </c>
      <c r="I129" s="116"/>
      <c r="J129" s="115"/>
      <c r="K129" s="114"/>
      <c r="L129" s="115">
        <v>16</v>
      </c>
    </row>
    <row r="130" spans="1:12" ht="12.75">
      <c r="A130" s="108" t="s">
        <v>399</v>
      </c>
      <c r="B130" s="103">
        <v>41</v>
      </c>
      <c r="C130" s="109"/>
      <c r="D130" s="113"/>
      <c r="E130" s="113" t="s">
        <v>358</v>
      </c>
      <c r="F130" s="113" t="s">
        <v>359</v>
      </c>
      <c r="G130" s="114">
        <v>5</v>
      </c>
      <c r="H130" s="115"/>
      <c r="I130" s="116"/>
      <c r="J130" s="115"/>
      <c r="K130" s="114">
        <v>5</v>
      </c>
      <c r="L130" s="115"/>
    </row>
    <row r="131" spans="1:12" ht="12.75">
      <c r="A131" s="108" t="s">
        <v>400</v>
      </c>
      <c r="B131" s="103">
        <v>41</v>
      </c>
      <c r="C131" s="109"/>
      <c r="D131" s="113"/>
      <c r="E131" s="113" t="s">
        <v>401</v>
      </c>
      <c r="F131" s="113" t="s">
        <v>402</v>
      </c>
      <c r="G131" s="114">
        <v>7</v>
      </c>
      <c r="H131" s="115"/>
      <c r="I131" s="116"/>
      <c r="J131" s="115"/>
      <c r="K131" s="114">
        <v>7</v>
      </c>
      <c r="L131" s="115"/>
    </row>
    <row r="132" spans="1:12" ht="12.75">
      <c r="A132" s="108" t="s">
        <v>403</v>
      </c>
      <c r="B132" s="103">
        <v>41</v>
      </c>
      <c r="C132" s="109"/>
      <c r="D132" s="113"/>
      <c r="E132" s="113" t="s">
        <v>134</v>
      </c>
      <c r="F132" s="113" t="s">
        <v>267</v>
      </c>
      <c r="G132" s="114">
        <v>0</v>
      </c>
      <c r="H132" s="115"/>
      <c r="I132" s="116"/>
      <c r="J132" s="115"/>
      <c r="K132" s="114">
        <v>0</v>
      </c>
      <c r="L132" s="115"/>
    </row>
    <row r="133" spans="1:12" ht="12.75">
      <c r="A133" s="108" t="s">
        <v>404</v>
      </c>
      <c r="B133" s="103">
        <v>41</v>
      </c>
      <c r="C133" s="109"/>
      <c r="D133" s="113"/>
      <c r="E133" s="113" t="s">
        <v>287</v>
      </c>
      <c r="F133" s="113" t="s">
        <v>405</v>
      </c>
      <c r="G133" s="114">
        <v>5</v>
      </c>
      <c r="H133" s="115"/>
      <c r="I133" s="116"/>
      <c r="J133" s="115"/>
      <c r="K133" s="114">
        <v>5</v>
      </c>
      <c r="L133" s="115"/>
    </row>
    <row r="134" spans="1:12" ht="12.75">
      <c r="A134" s="108" t="s">
        <v>406</v>
      </c>
      <c r="B134" s="103">
        <v>41</v>
      </c>
      <c r="C134" s="109"/>
      <c r="D134" s="113"/>
      <c r="E134" s="113" t="s">
        <v>215</v>
      </c>
      <c r="F134" s="113" t="s">
        <v>216</v>
      </c>
      <c r="G134" s="114">
        <v>5</v>
      </c>
      <c r="H134" s="115"/>
      <c r="I134" s="116"/>
      <c r="J134" s="115"/>
      <c r="K134" s="114">
        <v>5</v>
      </c>
      <c r="L134" s="115"/>
    </row>
    <row r="135" spans="1:12" ht="12.75">
      <c r="A135" s="108" t="s">
        <v>407</v>
      </c>
      <c r="B135" s="103">
        <v>41</v>
      </c>
      <c r="C135" s="109"/>
      <c r="D135" s="113"/>
      <c r="E135" s="113" t="s">
        <v>161</v>
      </c>
      <c r="F135" s="113" t="s">
        <v>408</v>
      </c>
      <c r="G135" s="114">
        <v>2</v>
      </c>
      <c r="H135" s="115"/>
      <c r="I135" s="116"/>
      <c r="J135" s="115"/>
      <c r="K135" s="114">
        <v>2</v>
      </c>
      <c r="L135" s="115"/>
    </row>
    <row r="136" spans="1:12" ht="12.75">
      <c r="A136" s="108" t="s">
        <v>409</v>
      </c>
      <c r="B136" s="103">
        <v>41</v>
      </c>
      <c r="C136" s="109"/>
      <c r="D136" s="113"/>
      <c r="E136" s="113" t="s">
        <v>146</v>
      </c>
      <c r="F136" s="113" t="s">
        <v>233</v>
      </c>
      <c r="G136" s="114">
        <v>30</v>
      </c>
      <c r="H136" s="115"/>
      <c r="I136" s="116"/>
      <c r="J136" s="115"/>
      <c r="K136" s="114">
        <v>30</v>
      </c>
      <c r="L136" s="115"/>
    </row>
    <row r="137" spans="1:12" ht="12.75">
      <c r="A137" s="108" t="s">
        <v>410</v>
      </c>
      <c r="B137" s="103">
        <v>41</v>
      </c>
      <c r="C137" s="109"/>
      <c r="D137" s="113"/>
      <c r="E137" s="113" t="s">
        <v>182</v>
      </c>
      <c r="F137" s="113" t="s">
        <v>411</v>
      </c>
      <c r="G137" s="114">
        <v>8</v>
      </c>
      <c r="H137" s="115"/>
      <c r="I137" s="116"/>
      <c r="J137" s="115"/>
      <c r="K137" s="114">
        <v>8</v>
      </c>
      <c r="L137" s="115"/>
    </row>
    <row r="138" spans="1:12" ht="12.75">
      <c r="A138" s="108" t="s">
        <v>412</v>
      </c>
      <c r="B138" s="103">
        <v>41</v>
      </c>
      <c r="C138" s="109"/>
      <c r="D138" s="113"/>
      <c r="E138" s="113" t="s">
        <v>146</v>
      </c>
      <c r="F138" s="113" t="s">
        <v>413</v>
      </c>
      <c r="G138" s="114">
        <v>5</v>
      </c>
      <c r="H138" s="115"/>
      <c r="I138" s="116"/>
      <c r="J138" s="115"/>
      <c r="K138" s="114">
        <v>5</v>
      </c>
      <c r="L138" s="115"/>
    </row>
    <row r="139" spans="1:12" ht="12.75">
      <c r="A139" s="108" t="s">
        <v>414</v>
      </c>
      <c r="B139" s="103">
        <v>41</v>
      </c>
      <c r="C139" s="109"/>
      <c r="D139" s="113"/>
      <c r="E139" s="113" t="s">
        <v>276</v>
      </c>
      <c r="F139" s="113" t="s">
        <v>277</v>
      </c>
      <c r="G139" s="114">
        <v>2</v>
      </c>
      <c r="H139" s="115"/>
      <c r="I139" s="116"/>
      <c r="J139" s="115"/>
      <c r="K139" s="114">
        <v>2</v>
      </c>
      <c r="L139" s="115"/>
    </row>
    <row r="140" spans="1:12" ht="12.75">
      <c r="A140" s="108" t="s">
        <v>415</v>
      </c>
      <c r="B140" s="103">
        <v>41</v>
      </c>
      <c r="C140" s="109"/>
      <c r="D140" s="113"/>
      <c r="E140" s="113" t="s">
        <v>231</v>
      </c>
      <c r="F140" s="113" t="s">
        <v>232</v>
      </c>
      <c r="G140" s="114">
        <v>15</v>
      </c>
      <c r="H140" s="115"/>
      <c r="I140" s="116"/>
      <c r="J140" s="115"/>
      <c r="K140" s="114">
        <v>15</v>
      </c>
      <c r="L140" s="115"/>
    </row>
    <row r="141" spans="1:12" ht="12.75">
      <c r="A141" s="151" t="s">
        <v>416</v>
      </c>
      <c r="B141" s="163">
        <v>52</v>
      </c>
      <c r="C141" s="152"/>
      <c r="D141" s="153"/>
      <c r="E141" s="153" t="s">
        <v>280</v>
      </c>
      <c r="F141" s="153" t="s">
        <v>417</v>
      </c>
      <c r="G141" s="154"/>
      <c r="H141" s="164">
        <v>0</v>
      </c>
      <c r="I141" s="156"/>
      <c r="J141" s="155"/>
      <c r="K141" s="154"/>
      <c r="L141" s="164">
        <v>0</v>
      </c>
    </row>
    <row r="144" ht="12.75">
      <c r="G144" t="s">
        <v>418</v>
      </c>
    </row>
  </sheetData>
  <mergeCells count="31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43:F43"/>
    <mergeCell ref="D48:F48"/>
    <mergeCell ref="E49:F49"/>
    <mergeCell ref="D51:F51"/>
    <mergeCell ref="E52:F52"/>
    <mergeCell ref="E53:F53"/>
    <mergeCell ref="E73:F73"/>
    <mergeCell ref="D75:F75"/>
    <mergeCell ref="E76:F76"/>
    <mergeCell ref="E77:F77"/>
    <mergeCell ref="E91:F91"/>
    <mergeCell ref="E92:F92"/>
    <mergeCell ref="E100:F100"/>
    <mergeCell ref="E101:F101"/>
  </mergeCells>
  <printOptions/>
  <pageMargins left="0.7875" right="0.7875" top="0.7875" bottom="0.9541666666666666" header="0.5118055555555556" footer="0.7875"/>
  <pageSetup fitToHeight="5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 topLeftCell="A30">
      <selection activeCell="L62" sqref="L62"/>
    </sheetView>
  </sheetViews>
  <sheetFormatPr defaultColWidth="12.57421875" defaultRowHeight="12.75"/>
  <cols>
    <col min="1" max="1" width="3.140625" style="0" customWidth="1"/>
    <col min="2" max="2" width="5.28125" style="0" customWidth="1"/>
    <col min="3" max="3" width="6.8515625" style="0" customWidth="1"/>
    <col min="4" max="4" width="8.28125" style="0" customWidth="1"/>
    <col min="5" max="5" width="7.140625" style="0" customWidth="1"/>
    <col min="6" max="6" width="42.00390625" style="0" customWidth="1"/>
    <col min="7" max="16384" width="11.57421875" style="0" customWidth="1"/>
  </cols>
  <sheetData>
    <row r="1" spans="1:12" ht="19.5">
      <c r="A1" s="157" t="s">
        <v>419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2.75">
      <c r="A2" s="94"/>
      <c r="B2" s="94"/>
      <c r="C2" s="94"/>
      <c r="D2" s="94"/>
      <c r="E2" s="94"/>
      <c r="F2" s="94"/>
      <c r="G2" s="95"/>
      <c r="H2" s="95"/>
      <c r="I2" s="95"/>
      <c r="J2" s="95"/>
      <c r="K2" s="95"/>
      <c r="L2" s="95"/>
    </row>
    <row r="3" spans="1:12" ht="12.75" customHeight="1">
      <c r="A3" s="96"/>
      <c r="B3" s="96" t="s">
        <v>92</v>
      </c>
      <c r="C3" s="97" t="s">
        <v>93</v>
      </c>
      <c r="D3" s="97"/>
      <c r="E3" s="96" t="s">
        <v>94</v>
      </c>
      <c r="F3" s="96"/>
      <c r="G3" s="98" t="s">
        <v>66</v>
      </c>
      <c r="H3" s="98"/>
      <c r="I3" s="98"/>
      <c r="J3" s="98"/>
      <c r="K3" s="98"/>
      <c r="L3" s="98"/>
    </row>
    <row r="4" spans="1:12" ht="12.75">
      <c r="A4" s="96"/>
      <c r="B4" s="96"/>
      <c r="C4" s="96"/>
      <c r="D4" s="97"/>
      <c r="E4" s="96"/>
      <c r="F4" s="96"/>
      <c r="G4" s="99" t="s">
        <v>38</v>
      </c>
      <c r="H4" s="99"/>
      <c r="I4" s="99" t="s">
        <v>39</v>
      </c>
      <c r="J4" s="99"/>
      <c r="K4" s="99" t="s">
        <v>40</v>
      </c>
      <c r="L4" s="99"/>
    </row>
    <row r="5" spans="1:12" ht="12.75" customHeight="1">
      <c r="A5" s="96"/>
      <c r="B5" s="96"/>
      <c r="C5" s="96"/>
      <c r="D5" s="97"/>
      <c r="E5" s="96"/>
      <c r="F5" s="96"/>
      <c r="G5" s="100" t="s">
        <v>95</v>
      </c>
      <c r="H5" s="101" t="s">
        <v>96</v>
      </c>
      <c r="I5" s="100" t="s">
        <v>95</v>
      </c>
      <c r="J5" s="101" t="s">
        <v>96</v>
      </c>
      <c r="K5" s="100" t="s">
        <v>95</v>
      </c>
      <c r="L5" s="101" t="s">
        <v>96</v>
      </c>
    </row>
    <row r="6" spans="1:12" ht="12.75">
      <c r="A6" s="96"/>
      <c r="B6" s="96"/>
      <c r="C6" s="96"/>
      <c r="D6" s="97"/>
      <c r="E6" s="96"/>
      <c r="F6" s="96"/>
      <c r="G6" s="100"/>
      <c r="H6" s="100"/>
      <c r="I6" s="100"/>
      <c r="J6" s="100"/>
      <c r="K6" s="100"/>
      <c r="L6" s="100"/>
    </row>
    <row r="7" spans="1:12" ht="12.75">
      <c r="A7" s="102" t="s">
        <v>67</v>
      </c>
      <c r="B7" s="103"/>
      <c r="C7" s="104" t="s">
        <v>296</v>
      </c>
      <c r="D7" s="105" t="s">
        <v>297</v>
      </c>
      <c r="E7" s="105"/>
      <c r="F7" s="105"/>
      <c r="G7" s="106">
        <f>G8+G10+G43:H43</f>
        <v>157</v>
      </c>
      <c r="H7" s="106">
        <f>H8+H10+H43:I43</f>
        <v>1</v>
      </c>
      <c r="I7" s="106">
        <f>I8+I10+I43:J43</f>
        <v>0</v>
      </c>
      <c r="J7" s="107">
        <f>J8+J10+J43:K43</f>
        <v>0</v>
      </c>
      <c r="K7" s="106">
        <f>K8+K10+K43:L43</f>
        <v>157</v>
      </c>
      <c r="L7" s="106">
        <f>L8+L10+L43:M43</f>
        <v>1</v>
      </c>
    </row>
    <row r="8" spans="1:12" ht="12.75">
      <c r="A8" s="108" t="s">
        <v>69</v>
      </c>
      <c r="B8" s="103"/>
      <c r="C8" s="109"/>
      <c r="D8" s="110" t="s">
        <v>420</v>
      </c>
      <c r="E8" s="110" t="s">
        <v>421</v>
      </c>
      <c r="F8" s="110"/>
      <c r="G8" s="111">
        <f>G9</f>
        <v>42</v>
      </c>
      <c r="H8" s="112">
        <f>H9</f>
        <v>0</v>
      </c>
      <c r="I8" s="111">
        <f>I9</f>
        <v>0</v>
      </c>
      <c r="J8" s="112">
        <f>J9</f>
        <v>0</v>
      </c>
      <c r="K8" s="111">
        <f>K9</f>
        <v>42</v>
      </c>
      <c r="L8" s="112">
        <f>L9</f>
        <v>0</v>
      </c>
    </row>
    <row r="9" spans="1:12" ht="12.75">
      <c r="A9" s="108" t="s">
        <v>71</v>
      </c>
      <c r="B9" s="103">
        <v>41</v>
      </c>
      <c r="C9" s="109"/>
      <c r="D9" s="113"/>
      <c r="E9" s="113" t="s">
        <v>422</v>
      </c>
      <c r="F9" s="113" t="s">
        <v>423</v>
      </c>
      <c r="G9" s="114">
        <v>42</v>
      </c>
      <c r="H9" s="115"/>
      <c r="I9" s="116"/>
      <c r="J9" s="115"/>
      <c r="K9" s="114">
        <v>42</v>
      </c>
      <c r="L9" s="115"/>
    </row>
    <row r="10" spans="1:12" ht="12.75">
      <c r="A10" s="108" t="s">
        <v>73</v>
      </c>
      <c r="B10" s="103"/>
      <c r="C10" s="109"/>
      <c r="D10" s="110" t="s">
        <v>424</v>
      </c>
      <c r="E10" s="110" t="s">
        <v>425</v>
      </c>
      <c r="F10" s="110"/>
      <c r="G10" s="111">
        <f>SUM(G11:G42)</f>
        <v>67.8</v>
      </c>
      <c r="H10" s="112">
        <f>SUM(H11:H42)</f>
        <v>1</v>
      </c>
      <c r="I10" s="111">
        <f>SUM(I11:I42)</f>
        <v>0</v>
      </c>
      <c r="J10" s="112">
        <f>SUM(J11:J42)</f>
        <v>0</v>
      </c>
      <c r="K10" s="111">
        <f>SUM(K11:K42)</f>
        <v>67.8</v>
      </c>
      <c r="L10" s="112">
        <f>SUM(L11:L42)</f>
        <v>1</v>
      </c>
    </row>
    <row r="11" spans="1:12" ht="12.75">
      <c r="A11" s="108" t="s">
        <v>75</v>
      </c>
      <c r="B11" s="103">
        <v>41</v>
      </c>
      <c r="C11" s="109"/>
      <c r="D11" s="113"/>
      <c r="E11" s="113" t="s">
        <v>101</v>
      </c>
      <c r="F11" s="113" t="s">
        <v>426</v>
      </c>
      <c r="G11" s="114">
        <v>13.9</v>
      </c>
      <c r="H11" s="115"/>
      <c r="I11" s="116"/>
      <c r="J11" s="115"/>
      <c r="K11" s="114">
        <v>13.9</v>
      </c>
      <c r="L11" s="115"/>
    </row>
    <row r="12" spans="1:12" ht="12.75">
      <c r="A12" s="108" t="s">
        <v>77</v>
      </c>
      <c r="B12" s="103">
        <v>41</v>
      </c>
      <c r="C12" s="109"/>
      <c r="D12" s="113"/>
      <c r="E12" s="113" t="s">
        <v>103</v>
      </c>
      <c r="F12" s="113" t="s">
        <v>427</v>
      </c>
      <c r="G12" s="114">
        <v>2.9</v>
      </c>
      <c r="H12" s="115"/>
      <c r="I12" s="116"/>
      <c r="J12" s="115"/>
      <c r="K12" s="114">
        <v>2.9</v>
      </c>
      <c r="L12" s="115"/>
    </row>
    <row r="13" spans="1:12" ht="12.75">
      <c r="A13" s="108" t="s">
        <v>79</v>
      </c>
      <c r="B13" s="103">
        <v>41</v>
      </c>
      <c r="C13" s="109"/>
      <c r="D13" s="113"/>
      <c r="E13" s="113" t="s">
        <v>253</v>
      </c>
      <c r="F13" s="113" t="s">
        <v>428</v>
      </c>
      <c r="G13" s="114">
        <v>0.9</v>
      </c>
      <c r="H13" s="115"/>
      <c r="I13" s="116"/>
      <c r="J13" s="115"/>
      <c r="K13" s="114">
        <v>0.9</v>
      </c>
      <c r="L13" s="115"/>
    </row>
    <row r="14" spans="1:12" ht="12.75">
      <c r="A14" s="108" t="s">
        <v>81</v>
      </c>
      <c r="B14" s="103">
        <v>41</v>
      </c>
      <c r="C14" s="109"/>
      <c r="D14" s="113"/>
      <c r="E14" s="113" t="s">
        <v>105</v>
      </c>
      <c r="F14" s="113" t="s">
        <v>106</v>
      </c>
      <c r="G14" s="114">
        <v>0.7</v>
      </c>
      <c r="H14" s="115"/>
      <c r="I14" s="116"/>
      <c r="J14" s="115"/>
      <c r="K14" s="114">
        <v>0.7</v>
      </c>
      <c r="L14" s="115"/>
    </row>
    <row r="15" spans="1:12" ht="12.75">
      <c r="A15" s="108" t="s">
        <v>83</v>
      </c>
      <c r="B15" s="103">
        <v>41</v>
      </c>
      <c r="C15" s="109"/>
      <c r="D15" s="113"/>
      <c r="E15" s="113" t="s">
        <v>107</v>
      </c>
      <c r="F15" s="113" t="s">
        <v>108</v>
      </c>
      <c r="G15" s="114">
        <v>1.1</v>
      </c>
      <c r="H15" s="115"/>
      <c r="I15" s="116"/>
      <c r="J15" s="115"/>
      <c r="K15" s="114">
        <v>1.1</v>
      </c>
      <c r="L15" s="115"/>
    </row>
    <row r="16" spans="1:12" ht="12.75">
      <c r="A16" s="108" t="s">
        <v>85</v>
      </c>
      <c r="B16" s="103">
        <v>41</v>
      </c>
      <c r="C16" s="109"/>
      <c r="D16" s="113"/>
      <c r="E16" s="113" t="s">
        <v>221</v>
      </c>
      <c r="F16" s="113" t="s">
        <v>222</v>
      </c>
      <c r="G16" s="114">
        <v>0.7</v>
      </c>
      <c r="H16" s="115"/>
      <c r="I16" s="116"/>
      <c r="J16" s="115"/>
      <c r="K16" s="114">
        <v>0.7</v>
      </c>
      <c r="L16" s="115"/>
    </row>
    <row r="17" spans="1:12" ht="12.75">
      <c r="A17" s="108" t="s">
        <v>115</v>
      </c>
      <c r="B17" s="103">
        <v>41</v>
      </c>
      <c r="C17" s="109"/>
      <c r="D17" s="113"/>
      <c r="E17" s="113" t="s">
        <v>109</v>
      </c>
      <c r="F17" s="113" t="s">
        <v>110</v>
      </c>
      <c r="G17" s="114">
        <v>0.30000000000000004</v>
      </c>
      <c r="H17" s="115"/>
      <c r="I17" s="116"/>
      <c r="J17" s="115"/>
      <c r="K17" s="114">
        <v>0.30000000000000004</v>
      </c>
      <c r="L17" s="115"/>
    </row>
    <row r="18" spans="1:12" ht="12.75">
      <c r="A18" s="108" t="s">
        <v>118</v>
      </c>
      <c r="B18" s="103">
        <v>41</v>
      </c>
      <c r="C18" s="109"/>
      <c r="D18" s="113"/>
      <c r="E18" s="113" t="s">
        <v>111</v>
      </c>
      <c r="F18" s="113" t="s">
        <v>112</v>
      </c>
      <c r="G18" s="114">
        <v>2.5</v>
      </c>
      <c r="H18" s="115"/>
      <c r="I18" s="116"/>
      <c r="J18" s="115"/>
      <c r="K18" s="114">
        <v>2.5</v>
      </c>
      <c r="L18" s="115"/>
    </row>
    <row r="19" spans="1:12" ht="12.75">
      <c r="A19" s="108" t="s">
        <v>121</v>
      </c>
      <c r="B19" s="103">
        <v>41</v>
      </c>
      <c r="C19" s="109"/>
      <c r="D19" s="113"/>
      <c r="E19" s="113" t="s">
        <v>113</v>
      </c>
      <c r="F19" s="113" t="s">
        <v>114</v>
      </c>
      <c r="G19" s="114">
        <v>0.2</v>
      </c>
      <c r="H19" s="115"/>
      <c r="I19" s="116"/>
      <c r="J19" s="115"/>
      <c r="K19" s="114">
        <v>0.2</v>
      </c>
      <c r="L19" s="115"/>
    </row>
    <row r="20" spans="1:12" ht="12.75">
      <c r="A20" s="108" t="s">
        <v>124</v>
      </c>
      <c r="B20" s="103">
        <v>41</v>
      </c>
      <c r="C20" s="109"/>
      <c r="D20" s="113"/>
      <c r="E20" s="113" t="s">
        <v>116</v>
      </c>
      <c r="F20" s="113" t="s">
        <v>117</v>
      </c>
      <c r="G20" s="114">
        <v>0.5</v>
      </c>
      <c r="H20" s="115"/>
      <c r="I20" s="116"/>
      <c r="J20" s="115"/>
      <c r="K20" s="114">
        <v>0.5</v>
      </c>
      <c r="L20" s="115"/>
    </row>
    <row r="21" spans="1:12" ht="12.75">
      <c r="A21" s="108" t="s">
        <v>127</v>
      </c>
      <c r="B21" s="103">
        <v>41</v>
      </c>
      <c r="C21" s="109"/>
      <c r="D21" s="113"/>
      <c r="E21" s="113" t="s">
        <v>119</v>
      </c>
      <c r="F21" s="113" t="s">
        <v>120</v>
      </c>
      <c r="G21" s="114">
        <v>0.2</v>
      </c>
      <c r="H21" s="115"/>
      <c r="I21" s="116"/>
      <c r="J21" s="115"/>
      <c r="K21" s="114">
        <v>0.2</v>
      </c>
      <c r="L21" s="115"/>
    </row>
    <row r="22" spans="1:12" ht="12.75">
      <c r="A22" s="108" t="s">
        <v>130</v>
      </c>
      <c r="B22" s="103">
        <v>41</v>
      </c>
      <c r="C22" s="109"/>
      <c r="D22" s="113"/>
      <c r="E22" s="113" t="s">
        <v>125</v>
      </c>
      <c r="F22" s="113" t="s">
        <v>126</v>
      </c>
      <c r="G22" s="114">
        <v>0.8</v>
      </c>
      <c r="H22" s="115"/>
      <c r="I22" s="116"/>
      <c r="J22" s="115"/>
      <c r="K22" s="114">
        <v>0.8</v>
      </c>
      <c r="L22" s="115"/>
    </row>
    <row r="23" spans="1:12" ht="12.75">
      <c r="A23" s="108" t="s">
        <v>133</v>
      </c>
      <c r="B23" s="103">
        <v>41</v>
      </c>
      <c r="C23" s="109"/>
      <c r="D23" s="113"/>
      <c r="E23" s="113" t="s">
        <v>128</v>
      </c>
      <c r="F23" s="113" t="s">
        <v>129</v>
      </c>
      <c r="G23" s="114">
        <v>0.30000000000000004</v>
      </c>
      <c r="H23" s="115"/>
      <c r="I23" s="116"/>
      <c r="J23" s="115"/>
      <c r="K23" s="114">
        <v>0.30000000000000004</v>
      </c>
      <c r="L23" s="115"/>
    </row>
    <row r="24" spans="1:12" ht="12.75">
      <c r="A24" s="108" t="s">
        <v>136</v>
      </c>
      <c r="B24" s="103">
        <v>41</v>
      </c>
      <c r="C24" s="109"/>
      <c r="D24" s="113"/>
      <c r="E24" s="113" t="s">
        <v>131</v>
      </c>
      <c r="F24" s="113" t="s">
        <v>132</v>
      </c>
      <c r="G24" s="114">
        <v>0.1</v>
      </c>
      <c r="H24" s="115"/>
      <c r="I24" s="116"/>
      <c r="J24" s="115"/>
      <c r="K24" s="114">
        <v>0.1</v>
      </c>
      <c r="L24" s="115"/>
    </row>
    <row r="25" spans="1:12" ht="12.75">
      <c r="A25" s="108" t="s">
        <v>139</v>
      </c>
      <c r="B25" s="103">
        <v>41</v>
      </c>
      <c r="C25" s="109"/>
      <c r="D25" s="113"/>
      <c r="E25" s="113" t="s">
        <v>157</v>
      </c>
      <c r="F25" s="113" t="s">
        <v>257</v>
      </c>
      <c r="G25" s="114">
        <v>0.4</v>
      </c>
      <c r="H25" s="115"/>
      <c r="I25" s="116"/>
      <c r="J25" s="115"/>
      <c r="K25" s="114">
        <v>0.4</v>
      </c>
      <c r="L25" s="115"/>
    </row>
    <row r="26" spans="1:12" ht="12.75">
      <c r="A26" s="108" t="s">
        <v>142</v>
      </c>
      <c r="B26" s="103">
        <v>41</v>
      </c>
      <c r="C26" s="109"/>
      <c r="D26" s="113"/>
      <c r="E26" s="113" t="s">
        <v>258</v>
      </c>
      <c r="F26" s="113" t="s">
        <v>259</v>
      </c>
      <c r="G26" s="114">
        <v>0.4</v>
      </c>
      <c r="H26" s="115"/>
      <c r="I26" s="116"/>
      <c r="J26" s="115"/>
      <c r="K26" s="114">
        <v>0.4</v>
      </c>
      <c r="L26" s="115"/>
    </row>
    <row r="27" spans="1:12" ht="12.75">
      <c r="A27" s="108" t="s">
        <v>145</v>
      </c>
      <c r="B27" s="103">
        <v>41</v>
      </c>
      <c r="C27" s="109"/>
      <c r="D27" s="113"/>
      <c r="E27" s="113" t="s">
        <v>204</v>
      </c>
      <c r="F27" s="113" t="s">
        <v>429</v>
      </c>
      <c r="G27" s="114">
        <v>5</v>
      </c>
      <c r="H27" s="115"/>
      <c r="I27" s="116"/>
      <c r="J27" s="115"/>
      <c r="K27" s="114">
        <v>5</v>
      </c>
      <c r="L27" s="115"/>
    </row>
    <row r="28" spans="1:12" ht="12.75">
      <c r="A28" s="108" t="s">
        <v>148</v>
      </c>
      <c r="B28" s="103">
        <v>41</v>
      </c>
      <c r="C28" s="109"/>
      <c r="D28" s="113"/>
      <c r="E28" s="113" t="s">
        <v>204</v>
      </c>
      <c r="F28" s="113" t="s">
        <v>430</v>
      </c>
      <c r="G28" s="114">
        <v>14</v>
      </c>
      <c r="H28" s="115"/>
      <c r="I28" s="116"/>
      <c r="J28" s="115"/>
      <c r="K28" s="114">
        <v>14</v>
      </c>
      <c r="L28" s="115"/>
    </row>
    <row r="29" spans="1:12" ht="12.75">
      <c r="A29" s="108" t="s">
        <v>150</v>
      </c>
      <c r="B29" s="103">
        <v>41</v>
      </c>
      <c r="C29" s="109"/>
      <c r="D29" s="113"/>
      <c r="E29" s="113" t="s">
        <v>207</v>
      </c>
      <c r="F29" s="113" t="s">
        <v>431</v>
      </c>
      <c r="G29" s="114">
        <v>0.4</v>
      </c>
      <c r="H29" s="115"/>
      <c r="I29" s="116"/>
      <c r="J29" s="115"/>
      <c r="K29" s="114">
        <v>0.4</v>
      </c>
      <c r="L29" s="115"/>
    </row>
    <row r="30" spans="1:12" ht="12.75">
      <c r="A30" s="108" t="s">
        <v>153</v>
      </c>
      <c r="B30" s="103">
        <v>41</v>
      </c>
      <c r="C30" s="109"/>
      <c r="D30" s="113"/>
      <c r="E30" s="113" t="s">
        <v>209</v>
      </c>
      <c r="F30" s="113" t="s">
        <v>210</v>
      </c>
      <c r="G30" s="114">
        <v>0.8</v>
      </c>
      <c r="H30" s="115"/>
      <c r="I30" s="116"/>
      <c r="J30" s="115"/>
      <c r="K30" s="114">
        <v>0.8</v>
      </c>
      <c r="L30" s="115"/>
    </row>
    <row r="31" spans="1:12" ht="12.75">
      <c r="A31" s="108" t="s">
        <v>167</v>
      </c>
      <c r="B31" s="103">
        <v>41</v>
      </c>
      <c r="C31" s="109"/>
      <c r="D31" s="113"/>
      <c r="E31" s="113" t="s">
        <v>204</v>
      </c>
      <c r="F31" s="113" t="s">
        <v>212</v>
      </c>
      <c r="G31" s="114">
        <v>1.9</v>
      </c>
      <c r="H31" s="115"/>
      <c r="I31" s="116"/>
      <c r="J31" s="115"/>
      <c r="K31" s="114">
        <v>1.9</v>
      </c>
      <c r="L31" s="115"/>
    </row>
    <row r="32" spans="1:12" ht="12.75">
      <c r="A32" s="108" t="s">
        <v>170</v>
      </c>
      <c r="B32" s="103">
        <v>41</v>
      </c>
      <c r="C32" s="109"/>
      <c r="D32" s="113"/>
      <c r="E32" s="113" t="s">
        <v>137</v>
      </c>
      <c r="F32" s="113" t="s">
        <v>138</v>
      </c>
      <c r="G32" s="114">
        <v>1.4</v>
      </c>
      <c r="H32" s="115"/>
      <c r="I32" s="116"/>
      <c r="J32" s="115"/>
      <c r="K32" s="114">
        <v>1.4</v>
      </c>
      <c r="L32" s="115"/>
    </row>
    <row r="33" spans="1:12" ht="12.75">
      <c r="A33" s="108" t="s">
        <v>173</v>
      </c>
      <c r="B33" s="103">
        <v>41</v>
      </c>
      <c r="C33" s="109"/>
      <c r="D33" s="113"/>
      <c r="E33" s="113" t="s">
        <v>358</v>
      </c>
      <c r="F33" s="113" t="s">
        <v>359</v>
      </c>
      <c r="G33" s="114">
        <v>0.5</v>
      </c>
      <c r="H33" s="115"/>
      <c r="I33" s="116"/>
      <c r="J33" s="115"/>
      <c r="K33" s="114">
        <v>0.5</v>
      </c>
      <c r="L33" s="115"/>
    </row>
    <row r="34" spans="1:12" ht="12.75">
      <c r="A34" s="108" t="s">
        <v>176</v>
      </c>
      <c r="B34" s="103">
        <v>41</v>
      </c>
      <c r="C34" s="109"/>
      <c r="D34" s="113"/>
      <c r="E34" s="113" t="s">
        <v>432</v>
      </c>
      <c r="F34" s="113" t="s">
        <v>433</v>
      </c>
      <c r="G34" s="114">
        <v>0.5</v>
      </c>
      <c r="H34" s="115"/>
      <c r="I34" s="116"/>
      <c r="J34" s="115"/>
      <c r="K34" s="114">
        <v>0.5</v>
      </c>
      <c r="L34" s="115"/>
    </row>
    <row r="35" spans="1:12" ht="12.75">
      <c r="A35" s="108" t="s">
        <v>179</v>
      </c>
      <c r="B35" s="103">
        <v>52</v>
      </c>
      <c r="C35" s="109"/>
      <c r="D35" s="113"/>
      <c r="E35" s="113" t="s">
        <v>434</v>
      </c>
      <c r="F35" s="113" t="s">
        <v>435</v>
      </c>
      <c r="G35" s="114"/>
      <c r="H35" s="158">
        <v>1</v>
      </c>
      <c r="I35" s="116"/>
      <c r="J35" s="115"/>
      <c r="K35" s="114"/>
      <c r="L35" s="158">
        <v>1</v>
      </c>
    </row>
    <row r="36" spans="1:12" ht="12.75">
      <c r="A36" s="108" t="s">
        <v>181</v>
      </c>
      <c r="B36" s="103">
        <v>41</v>
      </c>
      <c r="C36" s="109"/>
      <c r="D36" s="113"/>
      <c r="E36" s="113" t="s">
        <v>287</v>
      </c>
      <c r="F36" s="113" t="s">
        <v>436</v>
      </c>
      <c r="G36" s="114">
        <v>1.4</v>
      </c>
      <c r="H36" s="115"/>
      <c r="I36" s="116"/>
      <c r="J36" s="115"/>
      <c r="K36" s="114">
        <v>1.4</v>
      </c>
      <c r="L36" s="115"/>
    </row>
    <row r="37" spans="1:12" ht="12.75">
      <c r="A37" s="108" t="s">
        <v>184</v>
      </c>
      <c r="B37" s="103">
        <v>41</v>
      </c>
      <c r="C37" s="109"/>
      <c r="D37" s="113"/>
      <c r="E37" s="113" t="s">
        <v>437</v>
      </c>
      <c r="F37" s="113" t="s">
        <v>438</v>
      </c>
      <c r="G37" s="114">
        <v>5</v>
      </c>
      <c r="H37" s="115"/>
      <c r="I37" s="116"/>
      <c r="J37" s="115"/>
      <c r="K37" s="114">
        <v>5</v>
      </c>
      <c r="L37" s="115"/>
    </row>
    <row r="38" spans="1:12" ht="12.75">
      <c r="A38" s="108" t="s">
        <v>186</v>
      </c>
      <c r="B38" s="103">
        <v>41</v>
      </c>
      <c r="C38" s="109"/>
      <c r="D38" s="113"/>
      <c r="E38" s="113" t="s">
        <v>437</v>
      </c>
      <c r="F38" s="113" t="s">
        <v>439</v>
      </c>
      <c r="G38" s="114">
        <v>6</v>
      </c>
      <c r="H38" s="115"/>
      <c r="I38" s="116"/>
      <c r="J38" s="115"/>
      <c r="K38" s="114">
        <v>6</v>
      </c>
      <c r="L38" s="115"/>
    </row>
    <row r="39" spans="1:12" ht="12.75">
      <c r="A39" s="108" t="s">
        <v>189</v>
      </c>
      <c r="B39" s="103">
        <v>41</v>
      </c>
      <c r="C39" s="109"/>
      <c r="D39" s="113"/>
      <c r="E39" s="113" t="s">
        <v>437</v>
      </c>
      <c r="F39" s="113" t="s">
        <v>440</v>
      </c>
      <c r="G39" s="114">
        <v>1</v>
      </c>
      <c r="H39" s="115"/>
      <c r="I39" s="116"/>
      <c r="J39" s="115"/>
      <c r="K39" s="114">
        <v>1</v>
      </c>
      <c r="L39" s="115"/>
    </row>
    <row r="40" spans="1:12" ht="12.75">
      <c r="A40" s="108" t="s">
        <v>191</v>
      </c>
      <c r="B40" s="103">
        <v>41</v>
      </c>
      <c r="C40" s="109"/>
      <c r="D40" s="113"/>
      <c r="E40" s="113" t="s">
        <v>437</v>
      </c>
      <c r="F40" s="113" t="s">
        <v>441</v>
      </c>
      <c r="G40" s="114">
        <v>4</v>
      </c>
      <c r="H40" s="115"/>
      <c r="I40" s="116"/>
      <c r="J40" s="115"/>
      <c r="K40" s="114">
        <v>4</v>
      </c>
      <c r="L40" s="115"/>
    </row>
    <row r="41" spans="1:12" ht="12.75">
      <c r="A41" s="108" t="s">
        <v>192</v>
      </c>
      <c r="B41" s="103">
        <v>43</v>
      </c>
      <c r="C41" s="109"/>
      <c r="D41" s="113"/>
      <c r="E41" s="165">
        <v>713004</v>
      </c>
      <c r="F41" s="166" t="s">
        <v>442</v>
      </c>
      <c r="G41" s="114"/>
      <c r="H41" s="158">
        <v>0</v>
      </c>
      <c r="I41" s="116"/>
      <c r="J41" s="115"/>
      <c r="K41" s="114"/>
      <c r="L41" s="158">
        <v>0</v>
      </c>
    </row>
    <row r="42" spans="1:12" ht="12.75">
      <c r="A42" s="108" t="s">
        <v>193</v>
      </c>
      <c r="B42" s="103">
        <v>43</v>
      </c>
      <c r="C42" s="109"/>
      <c r="D42" s="113"/>
      <c r="E42" s="167">
        <v>717002</v>
      </c>
      <c r="F42" s="168" t="s">
        <v>443</v>
      </c>
      <c r="G42" s="169"/>
      <c r="H42" s="158">
        <v>0</v>
      </c>
      <c r="I42" s="116"/>
      <c r="J42" s="115"/>
      <c r="K42" s="169"/>
      <c r="L42" s="158">
        <v>0</v>
      </c>
    </row>
    <row r="43" spans="1:12" ht="12.75">
      <c r="A43" s="108" t="s">
        <v>196</v>
      </c>
      <c r="B43" s="103"/>
      <c r="C43" s="109"/>
      <c r="D43" s="110" t="s">
        <v>444</v>
      </c>
      <c r="E43" s="110" t="s">
        <v>445</v>
      </c>
      <c r="F43" s="110"/>
      <c r="G43" s="111">
        <f>SUM(G44:G62)</f>
        <v>47.199999999999996</v>
      </c>
      <c r="H43" s="112">
        <f>SUM(H44:H62)</f>
        <v>0</v>
      </c>
      <c r="I43" s="111">
        <f>SUM(I44:I62)</f>
        <v>0</v>
      </c>
      <c r="J43" s="112">
        <f>SUM(J44:J62)</f>
        <v>0</v>
      </c>
      <c r="K43" s="111">
        <f>SUM(K44:K62)</f>
        <v>47.199999999999996</v>
      </c>
      <c r="L43" s="112">
        <f>SUM(L44:L62)</f>
        <v>0</v>
      </c>
    </row>
    <row r="44" spans="1:12" ht="12.75">
      <c r="A44" s="108" t="s">
        <v>197</v>
      </c>
      <c r="B44" s="103">
        <v>41</v>
      </c>
      <c r="C44" s="109"/>
      <c r="D44" s="113"/>
      <c r="E44" s="113" t="s">
        <v>101</v>
      </c>
      <c r="F44" s="113" t="s">
        <v>426</v>
      </c>
      <c r="G44" s="114">
        <v>16.9</v>
      </c>
      <c r="H44" s="115"/>
      <c r="I44" s="116"/>
      <c r="J44" s="115"/>
      <c r="K44" s="114">
        <v>16.9</v>
      </c>
      <c r="L44" s="115"/>
    </row>
    <row r="45" spans="1:12" ht="12.75">
      <c r="A45" s="108" t="s">
        <v>234</v>
      </c>
      <c r="B45" s="103">
        <v>41</v>
      </c>
      <c r="C45" s="109"/>
      <c r="D45" s="113"/>
      <c r="E45" s="113" t="s">
        <v>103</v>
      </c>
      <c r="F45" s="113" t="s">
        <v>427</v>
      </c>
      <c r="G45" s="114">
        <v>2.9</v>
      </c>
      <c r="H45" s="115"/>
      <c r="I45" s="116"/>
      <c r="J45" s="115"/>
      <c r="K45" s="114">
        <v>2.9</v>
      </c>
      <c r="L45" s="115"/>
    </row>
    <row r="46" spans="1:12" ht="12.75">
      <c r="A46" s="108" t="s">
        <v>237</v>
      </c>
      <c r="B46" s="103">
        <v>41</v>
      </c>
      <c r="C46" s="109"/>
      <c r="D46" s="113"/>
      <c r="E46" s="113" t="s">
        <v>105</v>
      </c>
      <c r="F46" s="113" t="s">
        <v>106</v>
      </c>
      <c r="G46" s="114">
        <v>0.30000000000000004</v>
      </c>
      <c r="H46" s="115"/>
      <c r="I46" s="116"/>
      <c r="J46" s="115"/>
      <c r="K46" s="114">
        <v>0.30000000000000004</v>
      </c>
      <c r="L46" s="115"/>
    </row>
    <row r="47" spans="1:12" ht="12.75">
      <c r="A47" s="108" t="s">
        <v>240</v>
      </c>
      <c r="B47" s="103">
        <v>41</v>
      </c>
      <c r="C47" s="109"/>
      <c r="D47" s="113"/>
      <c r="E47" s="113" t="s">
        <v>107</v>
      </c>
      <c r="F47" s="113" t="s">
        <v>108</v>
      </c>
      <c r="G47" s="114">
        <v>0.1</v>
      </c>
      <c r="H47" s="115"/>
      <c r="I47" s="116"/>
      <c r="J47" s="115"/>
      <c r="K47" s="114">
        <v>0.1</v>
      </c>
      <c r="L47" s="115"/>
    </row>
    <row r="48" spans="1:12" ht="12.75">
      <c r="A48" s="108" t="s">
        <v>243</v>
      </c>
      <c r="B48" s="103">
        <v>41</v>
      </c>
      <c r="C48" s="109"/>
      <c r="D48" s="113"/>
      <c r="E48" s="113" t="s">
        <v>221</v>
      </c>
      <c r="F48" s="113" t="s">
        <v>222</v>
      </c>
      <c r="G48" s="114">
        <v>0.30000000000000004</v>
      </c>
      <c r="H48" s="115"/>
      <c r="I48" s="116"/>
      <c r="J48" s="115"/>
      <c r="K48" s="114">
        <v>0.30000000000000004</v>
      </c>
      <c r="L48" s="115"/>
    </row>
    <row r="49" spans="1:12" ht="12.75">
      <c r="A49" s="108" t="s">
        <v>246</v>
      </c>
      <c r="B49" s="103">
        <v>41</v>
      </c>
      <c r="C49" s="109"/>
      <c r="D49" s="113"/>
      <c r="E49" s="113" t="s">
        <v>109</v>
      </c>
      <c r="F49" s="113" t="s">
        <v>110</v>
      </c>
      <c r="G49" s="114">
        <v>0.2</v>
      </c>
      <c r="H49" s="115"/>
      <c r="I49" s="116"/>
      <c r="J49" s="115"/>
      <c r="K49" s="114">
        <v>0.2</v>
      </c>
      <c r="L49" s="115"/>
    </row>
    <row r="50" spans="1:12" ht="12.75">
      <c r="A50" s="108" t="s">
        <v>293</v>
      </c>
      <c r="B50" s="103">
        <v>41</v>
      </c>
      <c r="C50" s="109"/>
      <c r="D50" s="113"/>
      <c r="E50" s="113" t="s">
        <v>111</v>
      </c>
      <c r="F50" s="113" t="s">
        <v>112</v>
      </c>
      <c r="G50" s="114">
        <v>2.3</v>
      </c>
      <c r="H50" s="115"/>
      <c r="I50" s="116"/>
      <c r="J50" s="115"/>
      <c r="K50" s="114">
        <v>2.3</v>
      </c>
      <c r="L50" s="115"/>
    </row>
    <row r="51" spans="1:12" ht="12.75">
      <c r="A51" s="108" t="s">
        <v>294</v>
      </c>
      <c r="B51" s="103">
        <v>41</v>
      </c>
      <c r="C51" s="109"/>
      <c r="D51" s="113"/>
      <c r="E51" s="113" t="s">
        <v>113</v>
      </c>
      <c r="F51" s="113" t="s">
        <v>114</v>
      </c>
      <c r="G51" s="114">
        <v>0.2</v>
      </c>
      <c r="H51" s="115"/>
      <c r="I51" s="116"/>
      <c r="J51" s="115"/>
      <c r="K51" s="114">
        <v>0.2</v>
      </c>
      <c r="L51" s="115"/>
    </row>
    <row r="52" spans="1:12" ht="12.75">
      <c r="A52" s="108" t="s">
        <v>298</v>
      </c>
      <c r="B52" s="103">
        <v>41</v>
      </c>
      <c r="C52" s="109"/>
      <c r="D52" s="113"/>
      <c r="E52" s="113" t="s">
        <v>116</v>
      </c>
      <c r="F52" s="113" t="s">
        <v>117</v>
      </c>
      <c r="G52" s="114">
        <v>0.5</v>
      </c>
      <c r="H52" s="115"/>
      <c r="I52" s="116"/>
      <c r="J52" s="115"/>
      <c r="K52" s="114">
        <v>0.5</v>
      </c>
      <c r="L52" s="115"/>
    </row>
    <row r="53" spans="1:12" ht="12.75">
      <c r="A53" s="108" t="s">
        <v>301</v>
      </c>
      <c r="B53" s="103">
        <v>41</v>
      </c>
      <c r="C53" s="109"/>
      <c r="D53" s="113"/>
      <c r="E53" s="113" t="s">
        <v>119</v>
      </c>
      <c r="F53" s="113" t="s">
        <v>120</v>
      </c>
      <c r="G53" s="114">
        <v>0.2</v>
      </c>
      <c r="H53" s="115"/>
      <c r="I53" s="116"/>
      <c r="J53" s="115"/>
      <c r="K53" s="114">
        <v>0.2</v>
      </c>
      <c r="L53" s="115"/>
    </row>
    <row r="54" spans="1:12" ht="12.75">
      <c r="A54" s="108" t="s">
        <v>303</v>
      </c>
      <c r="B54" s="103">
        <v>41</v>
      </c>
      <c r="C54" s="109"/>
      <c r="D54" s="113"/>
      <c r="E54" s="113" t="s">
        <v>125</v>
      </c>
      <c r="F54" s="113" t="s">
        <v>126</v>
      </c>
      <c r="G54" s="114">
        <v>0.7</v>
      </c>
      <c r="H54" s="115"/>
      <c r="I54" s="116"/>
      <c r="J54" s="115"/>
      <c r="K54" s="114">
        <v>0.7</v>
      </c>
      <c r="L54" s="115"/>
    </row>
    <row r="55" spans="1:12" ht="12.75">
      <c r="A55" s="108" t="s">
        <v>304</v>
      </c>
      <c r="B55" s="103">
        <v>41</v>
      </c>
      <c r="C55" s="109"/>
      <c r="D55" s="113"/>
      <c r="E55" s="113" t="s">
        <v>128</v>
      </c>
      <c r="F55" s="113" t="s">
        <v>129</v>
      </c>
      <c r="G55" s="114">
        <v>0.30000000000000004</v>
      </c>
      <c r="H55" s="115"/>
      <c r="I55" s="116"/>
      <c r="J55" s="115"/>
      <c r="K55" s="114">
        <v>0.30000000000000004</v>
      </c>
      <c r="L55" s="115"/>
    </row>
    <row r="56" spans="1:12" ht="12.75">
      <c r="A56" s="108" t="s">
        <v>305</v>
      </c>
      <c r="B56" s="103">
        <v>41</v>
      </c>
      <c r="C56" s="109"/>
      <c r="D56" s="113"/>
      <c r="E56" s="113" t="s">
        <v>131</v>
      </c>
      <c r="F56" s="113" t="s">
        <v>132</v>
      </c>
      <c r="G56" s="114">
        <v>0.1</v>
      </c>
      <c r="H56" s="115"/>
      <c r="I56" s="116"/>
      <c r="J56" s="115"/>
      <c r="K56" s="114">
        <v>0.1</v>
      </c>
      <c r="L56" s="115"/>
    </row>
    <row r="57" spans="1:12" ht="12.75">
      <c r="A57" s="108" t="s">
        <v>306</v>
      </c>
      <c r="B57" s="103">
        <v>41</v>
      </c>
      <c r="C57" s="109"/>
      <c r="D57" s="113"/>
      <c r="E57" s="113" t="s">
        <v>204</v>
      </c>
      <c r="F57" s="113" t="s">
        <v>429</v>
      </c>
      <c r="G57" s="114">
        <v>6</v>
      </c>
      <c r="H57" s="115"/>
      <c r="I57" s="116"/>
      <c r="J57" s="115"/>
      <c r="K57" s="114">
        <v>6</v>
      </c>
      <c r="L57" s="115"/>
    </row>
    <row r="58" spans="1:12" ht="12.75">
      <c r="A58" s="108" t="s">
        <v>307</v>
      </c>
      <c r="B58" s="103">
        <v>41</v>
      </c>
      <c r="C58" s="109"/>
      <c r="D58" s="113"/>
      <c r="E58" s="113" t="s">
        <v>204</v>
      </c>
      <c r="F58" s="113" t="s">
        <v>430</v>
      </c>
      <c r="G58" s="114">
        <v>9</v>
      </c>
      <c r="H58" s="115"/>
      <c r="I58" s="116"/>
      <c r="J58" s="115"/>
      <c r="K58" s="114">
        <v>9</v>
      </c>
      <c r="L58" s="115"/>
    </row>
    <row r="59" spans="1:12" ht="12.75">
      <c r="A59" s="108" t="s">
        <v>308</v>
      </c>
      <c r="B59" s="103">
        <v>41</v>
      </c>
      <c r="C59" s="109"/>
      <c r="D59" s="113"/>
      <c r="E59" s="113" t="s">
        <v>207</v>
      </c>
      <c r="F59" s="113" t="s">
        <v>431</v>
      </c>
      <c r="G59" s="114">
        <v>0.7</v>
      </c>
      <c r="H59" s="115"/>
      <c r="I59" s="116"/>
      <c r="J59" s="115"/>
      <c r="K59" s="114">
        <v>0.7</v>
      </c>
      <c r="L59" s="115"/>
    </row>
    <row r="60" spans="1:12" ht="12.75">
      <c r="A60" s="108" t="s">
        <v>309</v>
      </c>
      <c r="B60" s="103">
        <v>41</v>
      </c>
      <c r="C60" s="109"/>
      <c r="D60" s="113"/>
      <c r="E60" s="113" t="s">
        <v>137</v>
      </c>
      <c r="F60" s="113" t="s">
        <v>446</v>
      </c>
      <c r="G60" s="114">
        <v>0.9</v>
      </c>
      <c r="H60" s="115"/>
      <c r="I60" s="116"/>
      <c r="J60" s="115"/>
      <c r="K60" s="114">
        <v>0.9</v>
      </c>
      <c r="L60" s="115"/>
    </row>
    <row r="61" spans="1:12" ht="12.75">
      <c r="A61" s="108" t="s">
        <v>310</v>
      </c>
      <c r="B61" s="103">
        <v>41</v>
      </c>
      <c r="C61" s="109"/>
      <c r="D61" s="113"/>
      <c r="E61" s="113" t="s">
        <v>432</v>
      </c>
      <c r="F61" s="113" t="s">
        <v>433</v>
      </c>
      <c r="G61" s="114">
        <v>0.7</v>
      </c>
      <c r="H61" s="115"/>
      <c r="I61" s="116"/>
      <c r="J61" s="115"/>
      <c r="K61" s="114">
        <v>0.7</v>
      </c>
      <c r="L61" s="115"/>
    </row>
    <row r="62" spans="1:12" ht="12.75">
      <c r="A62" s="151" t="s">
        <v>311</v>
      </c>
      <c r="B62" s="163">
        <v>41</v>
      </c>
      <c r="C62" s="152"/>
      <c r="D62" s="153"/>
      <c r="E62" s="153" t="s">
        <v>215</v>
      </c>
      <c r="F62" s="153" t="s">
        <v>436</v>
      </c>
      <c r="G62" s="154">
        <v>4.9</v>
      </c>
      <c r="H62" s="155"/>
      <c r="I62" s="156"/>
      <c r="J62" s="155"/>
      <c r="K62" s="154">
        <v>4.9</v>
      </c>
      <c r="L62" s="155"/>
    </row>
  </sheetData>
  <mergeCells count="19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10:F10"/>
    <mergeCell ref="E43:F43"/>
  </mergeCells>
  <printOptions/>
  <pageMargins left="0.7875" right="0.7875" top="0.7875" bottom="0.9541666666666666" header="0.5118055555555556" footer="0.7875"/>
  <pageSetup fitToHeight="2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workbookViewId="0" topLeftCell="A142">
      <selection activeCell="O199" sqref="O199"/>
    </sheetView>
  </sheetViews>
  <sheetFormatPr defaultColWidth="12.57421875" defaultRowHeight="12.75"/>
  <cols>
    <col min="1" max="1" width="5.140625" style="0" customWidth="1"/>
    <col min="2" max="2" width="6.140625" style="0" customWidth="1"/>
    <col min="3" max="3" width="5.8515625" style="0" customWidth="1"/>
    <col min="4" max="4" width="8.28125" style="0" customWidth="1"/>
    <col min="5" max="5" width="7.57421875" style="0" customWidth="1"/>
    <col min="6" max="6" width="43.7109375" style="0" customWidth="1"/>
    <col min="7" max="16384" width="11.57421875" style="0" customWidth="1"/>
  </cols>
  <sheetData>
    <row r="1" spans="1:12" ht="19.5">
      <c r="A1" s="157" t="s">
        <v>447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2.75">
      <c r="A2" s="94"/>
      <c r="B2" s="94"/>
      <c r="C2" s="94"/>
      <c r="D2" s="94"/>
      <c r="E2" s="94"/>
      <c r="F2" s="94"/>
      <c r="G2" s="95"/>
      <c r="H2" s="95"/>
      <c r="I2" s="95"/>
      <c r="J2" s="95"/>
      <c r="K2" s="95"/>
      <c r="L2" s="95"/>
    </row>
    <row r="3" spans="1:12" ht="12.75" customHeight="1">
      <c r="A3" s="96"/>
      <c r="B3" s="96" t="s">
        <v>92</v>
      </c>
      <c r="C3" s="97" t="s">
        <v>93</v>
      </c>
      <c r="D3" s="97"/>
      <c r="E3" s="96" t="s">
        <v>94</v>
      </c>
      <c r="F3" s="96"/>
      <c r="G3" s="98" t="s">
        <v>66</v>
      </c>
      <c r="H3" s="98"/>
      <c r="I3" s="98"/>
      <c r="J3" s="98"/>
      <c r="K3" s="98"/>
      <c r="L3" s="98"/>
    </row>
    <row r="4" spans="1:12" ht="12.75">
      <c r="A4" s="96"/>
      <c r="B4" s="96"/>
      <c r="C4" s="96"/>
      <c r="D4" s="97"/>
      <c r="E4" s="96"/>
      <c r="F4" s="96"/>
      <c r="G4" s="99" t="s">
        <v>40</v>
      </c>
      <c r="H4" s="99"/>
      <c r="I4" s="99" t="s">
        <v>39</v>
      </c>
      <c r="J4" s="99"/>
      <c r="K4" s="99" t="s">
        <v>448</v>
      </c>
      <c r="L4" s="99"/>
    </row>
    <row r="5" spans="1:12" ht="12.75" customHeight="1">
      <c r="A5" s="96"/>
      <c r="B5" s="96"/>
      <c r="C5" s="96"/>
      <c r="D5" s="97"/>
      <c r="E5" s="96"/>
      <c r="F5" s="96"/>
      <c r="G5" s="100" t="s">
        <v>95</v>
      </c>
      <c r="H5" s="101" t="s">
        <v>96</v>
      </c>
      <c r="I5" s="100" t="s">
        <v>95</v>
      </c>
      <c r="J5" s="101" t="s">
        <v>96</v>
      </c>
      <c r="K5" s="100" t="s">
        <v>95</v>
      </c>
      <c r="L5" s="101" t="s">
        <v>96</v>
      </c>
    </row>
    <row r="6" spans="1:12" ht="12.75">
      <c r="A6" s="96"/>
      <c r="B6" s="96"/>
      <c r="C6" s="96"/>
      <c r="D6" s="97"/>
      <c r="E6" s="96"/>
      <c r="F6" s="96"/>
      <c r="G6" s="100"/>
      <c r="H6" s="100"/>
      <c r="I6" s="100"/>
      <c r="J6" s="100"/>
      <c r="K6" s="100"/>
      <c r="L6" s="100"/>
    </row>
    <row r="7" spans="1:12" ht="12.75">
      <c r="A7" s="102" t="s">
        <v>67</v>
      </c>
      <c r="B7" s="103"/>
      <c r="C7" s="104" t="s">
        <v>151</v>
      </c>
      <c r="D7" s="105" t="s">
        <v>152</v>
      </c>
      <c r="E7" s="105"/>
      <c r="F7" s="105"/>
      <c r="G7" s="106">
        <f>G8+G108+G132+G164+G195+G203</f>
        <v>1752.8000000000002</v>
      </c>
      <c r="H7" s="107">
        <f>H8+H108+H132+H164+H195+H203</f>
        <v>0</v>
      </c>
      <c r="I7" s="106">
        <f>I8+I108+I132+I164+I195+I203</f>
        <v>0</v>
      </c>
      <c r="J7" s="107">
        <f>J8+J108+J132+J164+J195+J203</f>
        <v>0</v>
      </c>
      <c r="K7" s="106">
        <f>K8+K108+K132+K164+K195+K203</f>
        <v>1752.8000000000002</v>
      </c>
      <c r="L7" s="107">
        <f>L8+L108+L132+L164+L195+L203</f>
        <v>0</v>
      </c>
    </row>
    <row r="8" spans="1:12" ht="12.75">
      <c r="A8" s="108" t="s">
        <v>69</v>
      </c>
      <c r="B8" s="103"/>
      <c r="C8" s="109"/>
      <c r="D8" s="110" t="s">
        <v>449</v>
      </c>
      <c r="E8" s="110" t="s">
        <v>450</v>
      </c>
      <c r="F8" s="110"/>
      <c r="G8" s="111">
        <f>G9+G45+G78</f>
        <v>250.40000000000003</v>
      </c>
      <c r="H8" s="112">
        <f>H9+H45+H78</f>
        <v>0</v>
      </c>
      <c r="I8" s="111">
        <f>I9+I45+I78</f>
        <v>0</v>
      </c>
      <c r="J8" s="112">
        <f>J9+J45+J78</f>
        <v>0</v>
      </c>
      <c r="K8" s="111">
        <f>K9+K45+K78</f>
        <v>250.40000000000003</v>
      </c>
      <c r="L8" s="112">
        <f>L9+L45+L78</f>
        <v>0</v>
      </c>
    </row>
    <row r="9" spans="1:12" ht="12.75">
      <c r="A9" s="108" t="s">
        <v>71</v>
      </c>
      <c r="B9" s="103"/>
      <c r="C9" s="109"/>
      <c r="D9" s="113"/>
      <c r="E9" s="125" t="s">
        <v>451</v>
      </c>
      <c r="F9" s="125"/>
      <c r="G9" s="126">
        <f>SUM(G10:G44)</f>
        <v>34.900000000000006</v>
      </c>
      <c r="H9" s="127">
        <f>SUM(H10:H44)</f>
        <v>0</v>
      </c>
      <c r="I9" s="126">
        <f>SUM(I10:I44)</f>
        <v>0</v>
      </c>
      <c r="J9" s="127">
        <f>SUM(J10:J44)</f>
        <v>0</v>
      </c>
      <c r="K9" s="126">
        <f>SUM(K10:K44)</f>
        <v>34.900000000000006</v>
      </c>
      <c r="L9" s="127">
        <f>SUM(L10:L44)</f>
        <v>0</v>
      </c>
    </row>
    <row r="10" spans="1:12" ht="12.75">
      <c r="A10" s="108" t="s">
        <v>73</v>
      </c>
      <c r="B10" s="103">
        <v>41</v>
      </c>
      <c r="C10" s="109"/>
      <c r="D10" s="113"/>
      <c r="E10" s="113" t="s">
        <v>101</v>
      </c>
      <c r="F10" s="113" t="s">
        <v>102</v>
      </c>
      <c r="G10" s="114">
        <v>16.9</v>
      </c>
      <c r="H10" s="115"/>
      <c r="I10" s="116"/>
      <c r="J10" s="115"/>
      <c r="K10" s="114">
        <v>16.9</v>
      </c>
      <c r="L10" s="115"/>
    </row>
    <row r="11" spans="1:12" ht="12.75">
      <c r="A11" s="108" t="s">
        <v>75</v>
      </c>
      <c r="B11" s="103">
        <v>41</v>
      </c>
      <c r="C11" s="109"/>
      <c r="D11" s="113"/>
      <c r="E11" s="113" t="s">
        <v>103</v>
      </c>
      <c r="F11" s="113" t="s">
        <v>104</v>
      </c>
      <c r="G11" s="114">
        <v>0.30000000000000004</v>
      </c>
      <c r="H11" s="115"/>
      <c r="I11" s="116"/>
      <c r="J11" s="115"/>
      <c r="K11" s="114">
        <v>0.30000000000000004</v>
      </c>
      <c r="L11" s="115"/>
    </row>
    <row r="12" spans="1:12" ht="12.75">
      <c r="A12" s="108" t="s">
        <v>77</v>
      </c>
      <c r="B12" s="103">
        <v>41</v>
      </c>
      <c r="C12" s="109"/>
      <c r="D12" s="113"/>
      <c r="E12" s="113" t="s">
        <v>253</v>
      </c>
      <c r="F12" s="113" t="s">
        <v>254</v>
      </c>
      <c r="G12" s="114">
        <v>0.4</v>
      </c>
      <c r="H12" s="115"/>
      <c r="I12" s="116"/>
      <c r="J12" s="115"/>
      <c r="K12" s="114">
        <v>0.4</v>
      </c>
      <c r="L12" s="115"/>
    </row>
    <row r="13" spans="1:12" ht="12.75">
      <c r="A13" s="108" t="s">
        <v>79</v>
      </c>
      <c r="B13" s="103">
        <v>41</v>
      </c>
      <c r="C13" s="109"/>
      <c r="D13" s="113"/>
      <c r="E13" s="113" t="s">
        <v>105</v>
      </c>
      <c r="F13" s="113" t="s">
        <v>106</v>
      </c>
      <c r="G13" s="114">
        <v>0.5</v>
      </c>
      <c r="H13" s="115"/>
      <c r="I13" s="116"/>
      <c r="J13" s="115"/>
      <c r="K13" s="114">
        <v>0.5</v>
      </c>
      <c r="L13" s="115"/>
    </row>
    <row r="14" spans="1:12" ht="12.75">
      <c r="A14" s="108" t="s">
        <v>81</v>
      </c>
      <c r="B14" s="103">
        <v>41</v>
      </c>
      <c r="C14" s="109"/>
      <c r="D14" s="113"/>
      <c r="E14" s="113" t="s">
        <v>107</v>
      </c>
      <c r="F14" s="113" t="s">
        <v>108</v>
      </c>
      <c r="G14" s="114">
        <v>1.5</v>
      </c>
      <c r="H14" s="115"/>
      <c r="I14" s="116"/>
      <c r="J14" s="115"/>
      <c r="K14" s="114">
        <v>1.5</v>
      </c>
      <c r="L14" s="115"/>
    </row>
    <row r="15" spans="1:12" ht="12.75">
      <c r="A15" s="108" t="s">
        <v>83</v>
      </c>
      <c r="B15" s="103">
        <v>41</v>
      </c>
      <c r="C15" s="109"/>
      <c r="D15" s="113"/>
      <c r="E15" s="113" t="s">
        <v>221</v>
      </c>
      <c r="F15" s="113" t="s">
        <v>222</v>
      </c>
      <c r="G15" s="114">
        <v>0.30000000000000004</v>
      </c>
      <c r="H15" s="115"/>
      <c r="I15" s="116"/>
      <c r="J15" s="115"/>
      <c r="K15" s="114">
        <v>0.30000000000000004</v>
      </c>
      <c r="L15" s="115"/>
    </row>
    <row r="16" spans="1:12" ht="12.75">
      <c r="A16" s="108" t="s">
        <v>85</v>
      </c>
      <c r="B16" s="103">
        <v>41</v>
      </c>
      <c r="C16" s="109"/>
      <c r="D16" s="113"/>
      <c r="E16" s="113" t="s">
        <v>109</v>
      </c>
      <c r="F16" s="113" t="s">
        <v>110</v>
      </c>
      <c r="G16" s="114">
        <v>0.30000000000000004</v>
      </c>
      <c r="H16" s="115"/>
      <c r="I16" s="116"/>
      <c r="J16" s="115"/>
      <c r="K16" s="114">
        <v>0.30000000000000004</v>
      </c>
      <c r="L16" s="115"/>
    </row>
    <row r="17" spans="1:12" ht="12.75">
      <c r="A17" s="108" t="s">
        <v>115</v>
      </c>
      <c r="B17" s="103">
        <v>41</v>
      </c>
      <c r="C17" s="109"/>
      <c r="D17" s="113"/>
      <c r="E17" s="113" t="s">
        <v>111</v>
      </c>
      <c r="F17" s="113" t="s">
        <v>112</v>
      </c>
      <c r="G17" s="114">
        <v>2.6</v>
      </c>
      <c r="H17" s="115"/>
      <c r="I17" s="116"/>
      <c r="J17" s="115"/>
      <c r="K17" s="114">
        <v>2.6</v>
      </c>
      <c r="L17" s="115"/>
    </row>
    <row r="18" spans="1:12" ht="12.75">
      <c r="A18" s="108" t="s">
        <v>118</v>
      </c>
      <c r="B18" s="103">
        <v>41</v>
      </c>
      <c r="C18" s="109"/>
      <c r="D18" s="113"/>
      <c r="E18" s="113" t="s">
        <v>113</v>
      </c>
      <c r="F18" s="113" t="s">
        <v>114</v>
      </c>
      <c r="G18" s="114">
        <v>0.2</v>
      </c>
      <c r="H18" s="115"/>
      <c r="I18" s="116"/>
      <c r="J18" s="115"/>
      <c r="K18" s="114">
        <v>0.2</v>
      </c>
      <c r="L18" s="115"/>
    </row>
    <row r="19" spans="1:12" ht="12.75">
      <c r="A19" s="108" t="s">
        <v>121</v>
      </c>
      <c r="B19" s="103">
        <v>41</v>
      </c>
      <c r="C19" s="109"/>
      <c r="D19" s="113"/>
      <c r="E19" s="113" t="s">
        <v>116</v>
      </c>
      <c r="F19" s="113" t="s">
        <v>117</v>
      </c>
      <c r="G19" s="114">
        <v>0.4</v>
      </c>
      <c r="H19" s="115"/>
      <c r="I19" s="116"/>
      <c r="J19" s="115"/>
      <c r="K19" s="114">
        <v>0.4</v>
      </c>
      <c r="L19" s="115"/>
    </row>
    <row r="20" spans="1:12" ht="12.75">
      <c r="A20" s="108" t="s">
        <v>124</v>
      </c>
      <c r="B20" s="103">
        <v>41</v>
      </c>
      <c r="C20" s="109"/>
      <c r="D20" s="113"/>
      <c r="E20" s="113" t="s">
        <v>119</v>
      </c>
      <c r="F20" s="113" t="s">
        <v>120</v>
      </c>
      <c r="G20" s="114">
        <v>0.2</v>
      </c>
      <c r="H20" s="115"/>
      <c r="I20" s="116"/>
      <c r="J20" s="115"/>
      <c r="K20" s="114">
        <v>0.2</v>
      </c>
      <c r="L20" s="115"/>
    </row>
    <row r="21" spans="1:12" ht="12.75">
      <c r="A21" s="108" t="s">
        <v>127</v>
      </c>
      <c r="B21" s="103">
        <v>41</v>
      </c>
      <c r="C21" s="109"/>
      <c r="D21" s="113"/>
      <c r="E21" s="113" t="s">
        <v>125</v>
      </c>
      <c r="F21" s="113" t="s">
        <v>126</v>
      </c>
      <c r="G21" s="114">
        <v>0.7</v>
      </c>
      <c r="H21" s="115"/>
      <c r="I21" s="116"/>
      <c r="J21" s="115"/>
      <c r="K21" s="114">
        <v>0.7</v>
      </c>
      <c r="L21" s="115"/>
    </row>
    <row r="22" spans="1:12" ht="12.75">
      <c r="A22" s="108" t="s">
        <v>130</v>
      </c>
      <c r="B22" s="103">
        <v>41</v>
      </c>
      <c r="C22" s="109"/>
      <c r="D22" s="113"/>
      <c r="E22" s="113" t="s">
        <v>128</v>
      </c>
      <c r="F22" s="113" t="s">
        <v>129</v>
      </c>
      <c r="G22" s="114">
        <v>0.1</v>
      </c>
      <c r="H22" s="115"/>
      <c r="I22" s="116"/>
      <c r="J22" s="115"/>
      <c r="K22" s="114">
        <v>0.1</v>
      </c>
      <c r="L22" s="115"/>
    </row>
    <row r="23" spans="1:12" ht="12.75">
      <c r="A23" s="108" t="s">
        <v>133</v>
      </c>
      <c r="B23" s="103">
        <v>41</v>
      </c>
      <c r="C23" s="109"/>
      <c r="D23" s="113"/>
      <c r="E23" s="113" t="s">
        <v>131</v>
      </c>
      <c r="F23" s="113" t="s">
        <v>132</v>
      </c>
      <c r="G23" s="114">
        <v>0.2</v>
      </c>
      <c r="H23" s="115"/>
      <c r="I23" s="116"/>
      <c r="J23" s="115"/>
      <c r="K23" s="114">
        <v>0.2</v>
      </c>
      <c r="L23" s="115"/>
    </row>
    <row r="24" spans="1:12" ht="12.75">
      <c r="A24" s="108" t="s">
        <v>136</v>
      </c>
      <c r="B24" s="103">
        <v>41</v>
      </c>
      <c r="C24" s="109"/>
      <c r="D24" s="113"/>
      <c r="E24" s="113" t="s">
        <v>204</v>
      </c>
      <c r="F24" s="113" t="s">
        <v>429</v>
      </c>
      <c r="G24" s="114">
        <v>1.5</v>
      </c>
      <c r="H24" s="115"/>
      <c r="I24" s="116"/>
      <c r="J24" s="115"/>
      <c r="K24" s="114">
        <v>1.5</v>
      </c>
      <c r="L24" s="115"/>
    </row>
    <row r="25" spans="1:12" ht="12.75">
      <c r="A25" s="108" t="s">
        <v>139</v>
      </c>
      <c r="B25" s="103">
        <v>41</v>
      </c>
      <c r="C25" s="109"/>
      <c r="D25" s="113"/>
      <c r="E25" s="113" t="s">
        <v>204</v>
      </c>
      <c r="F25" s="113" t="s">
        <v>430</v>
      </c>
      <c r="G25" s="114">
        <v>4.5</v>
      </c>
      <c r="H25" s="115"/>
      <c r="I25" s="116"/>
      <c r="J25" s="115"/>
      <c r="K25" s="114">
        <v>4.5</v>
      </c>
      <c r="L25" s="115"/>
    </row>
    <row r="26" spans="1:12" ht="12.75">
      <c r="A26" s="108" t="s">
        <v>142</v>
      </c>
      <c r="B26" s="103">
        <v>41</v>
      </c>
      <c r="C26" s="109"/>
      <c r="D26" s="113"/>
      <c r="E26" s="113" t="s">
        <v>207</v>
      </c>
      <c r="F26" s="113" t="s">
        <v>208</v>
      </c>
      <c r="G26" s="114">
        <v>0.4</v>
      </c>
      <c r="H26" s="115"/>
      <c r="I26" s="116"/>
      <c r="J26" s="115"/>
      <c r="K26" s="114">
        <v>0.4</v>
      </c>
      <c r="L26" s="115"/>
    </row>
    <row r="27" spans="1:12" ht="12.75">
      <c r="A27" s="108" t="s">
        <v>145</v>
      </c>
      <c r="B27" s="103">
        <v>41</v>
      </c>
      <c r="C27" s="109"/>
      <c r="D27" s="113"/>
      <c r="E27" s="113" t="s">
        <v>209</v>
      </c>
      <c r="F27" s="113" t="s">
        <v>210</v>
      </c>
      <c r="G27" s="114">
        <v>0.5</v>
      </c>
      <c r="H27" s="115"/>
      <c r="I27" s="116"/>
      <c r="J27" s="115"/>
      <c r="K27" s="114">
        <v>0.5</v>
      </c>
      <c r="L27" s="115"/>
    </row>
    <row r="28" spans="1:12" ht="12.75">
      <c r="A28" s="108" t="s">
        <v>148</v>
      </c>
      <c r="B28" s="103">
        <v>41</v>
      </c>
      <c r="C28" s="109"/>
      <c r="D28" s="113"/>
      <c r="E28" s="113" t="s">
        <v>137</v>
      </c>
      <c r="F28" s="113" t="s">
        <v>138</v>
      </c>
      <c r="G28" s="114">
        <v>0.8</v>
      </c>
      <c r="H28" s="115"/>
      <c r="I28" s="116"/>
      <c r="J28" s="115"/>
      <c r="K28" s="114">
        <v>0.8</v>
      </c>
      <c r="L28" s="115"/>
    </row>
    <row r="29" spans="1:12" ht="12.75">
      <c r="A29" s="108" t="s">
        <v>150</v>
      </c>
      <c r="B29" s="103">
        <v>41</v>
      </c>
      <c r="C29" s="109"/>
      <c r="D29" s="113"/>
      <c r="E29" s="113" t="s">
        <v>265</v>
      </c>
      <c r="F29" s="113" t="s">
        <v>452</v>
      </c>
      <c r="G29" s="114">
        <v>0.4</v>
      </c>
      <c r="H29" s="115"/>
      <c r="I29" s="116"/>
      <c r="J29" s="115"/>
      <c r="K29" s="114">
        <v>0.4</v>
      </c>
      <c r="L29" s="115"/>
    </row>
    <row r="30" spans="1:12" ht="12.75">
      <c r="A30" s="108" t="s">
        <v>153</v>
      </c>
      <c r="B30" s="103">
        <v>41</v>
      </c>
      <c r="C30" s="109"/>
      <c r="D30" s="113"/>
      <c r="E30" s="113" t="s">
        <v>432</v>
      </c>
      <c r="F30" s="113" t="s">
        <v>433</v>
      </c>
      <c r="G30" s="114">
        <v>0.2</v>
      </c>
      <c r="H30" s="115"/>
      <c r="I30" s="116"/>
      <c r="J30" s="115"/>
      <c r="K30" s="114">
        <v>0.2</v>
      </c>
      <c r="L30" s="115"/>
    </row>
    <row r="31" spans="1:12" ht="12.75">
      <c r="A31" s="108" t="s">
        <v>167</v>
      </c>
      <c r="B31" s="103">
        <v>41</v>
      </c>
      <c r="C31" s="109"/>
      <c r="D31" s="113"/>
      <c r="E31" s="113" t="s">
        <v>215</v>
      </c>
      <c r="F31" s="113" t="s">
        <v>453</v>
      </c>
      <c r="G31" s="114">
        <v>0.30000000000000004</v>
      </c>
      <c r="H31" s="115"/>
      <c r="I31" s="116"/>
      <c r="J31" s="115"/>
      <c r="K31" s="114">
        <v>0.30000000000000004</v>
      </c>
      <c r="L31" s="115"/>
    </row>
    <row r="32" spans="1:12" ht="12.75">
      <c r="A32" s="108" t="s">
        <v>170</v>
      </c>
      <c r="B32" s="103">
        <v>41</v>
      </c>
      <c r="C32" s="109"/>
      <c r="D32" s="113"/>
      <c r="E32" s="113" t="s">
        <v>134</v>
      </c>
      <c r="F32" s="113" t="s">
        <v>454</v>
      </c>
      <c r="G32" s="114">
        <v>0.2</v>
      </c>
      <c r="H32" s="115"/>
      <c r="I32" s="116"/>
      <c r="J32" s="115"/>
      <c r="K32" s="114">
        <v>0.2</v>
      </c>
      <c r="L32" s="115"/>
    </row>
    <row r="33" spans="1:12" ht="12.75">
      <c r="A33" s="108" t="s">
        <v>173</v>
      </c>
      <c r="B33" s="103">
        <v>41</v>
      </c>
      <c r="C33" s="109"/>
      <c r="D33" s="113"/>
      <c r="E33" s="113" t="s">
        <v>161</v>
      </c>
      <c r="F33" s="113" t="s">
        <v>455</v>
      </c>
      <c r="G33" s="114">
        <v>0.1</v>
      </c>
      <c r="H33" s="115"/>
      <c r="I33" s="116"/>
      <c r="J33" s="115"/>
      <c r="K33" s="114">
        <v>0.1</v>
      </c>
      <c r="L33" s="115"/>
    </row>
    <row r="34" spans="1:12" ht="12.75">
      <c r="A34" s="108" t="s">
        <v>176</v>
      </c>
      <c r="B34" s="103">
        <v>41</v>
      </c>
      <c r="C34" s="109"/>
      <c r="D34" s="113"/>
      <c r="E34" s="113" t="s">
        <v>137</v>
      </c>
      <c r="F34" s="113" t="s">
        <v>456</v>
      </c>
      <c r="G34" s="114">
        <v>0.1</v>
      </c>
      <c r="H34" s="115"/>
      <c r="I34" s="116"/>
      <c r="J34" s="115"/>
      <c r="K34" s="114">
        <v>0.1</v>
      </c>
      <c r="L34" s="115"/>
    </row>
    <row r="35" spans="1:12" ht="12.75">
      <c r="A35" s="108" t="s">
        <v>179</v>
      </c>
      <c r="B35" s="103">
        <v>41</v>
      </c>
      <c r="C35" s="109"/>
      <c r="D35" s="113"/>
      <c r="E35" s="113" t="s">
        <v>457</v>
      </c>
      <c r="F35" s="113" t="s">
        <v>458</v>
      </c>
      <c r="G35" s="114">
        <v>0.1</v>
      </c>
      <c r="H35" s="115"/>
      <c r="I35" s="116"/>
      <c r="J35" s="115"/>
      <c r="K35" s="114">
        <v>0.1</v>
      </c>
      <c r="L35" s="115"/>
    </row>
    <row r="36" spans="1:12" ht="12.75">
      <c r="A36" s="108" t="s">
        <v>181</v>
      </c>
      <c r="B36" s="103">
        <v>41</v>
      </c>
      <c r="C36" s="109"/>
      <c r="D36" s="113"/>
      <c r="E36" s="113" t="s">
        <v>432</v>
      </c>
      <c r="F36" s="113" t="s">
        <v>459</v>
      </c>
      <c r="G36" s="114">
        <v>0.5</v>
      </c>
      <c r="H36" s="115"/>
      <c r="I36" s="116"/>
      <c r="J36" s="115"/>
      <c r="K36" s="114">
        <v>0.5</v>
      </c>
      <c r="L36" s="115"/>
    </row>
    <row r="37" spans="1:12" ht="12.75">
      <c r="A37" s="108" t="s">
        <v>184</v>
      </c>
      <c r="B37" s="103">
        <v>41</v>
      </c>
      <c r="C37" s="109"/>
      <c r="D37" s="113"/>
      <c r="E37" s="113" t="s">
        <v>182</v>
      </c>
      <c r="F37" s="113" t="s">
        <v>460</v>
      </c>
      <c r="G37" s="114">
        <v>0.2</v>
      </c>
      <c r="H37" s="115"/>
      <c r="I37" s="116"/>
      <c r="J37" s="115"/>
      <c r="K37" s="114">
        <v>0.2</v>
      </c>
      <c r="L37" s="115"/>
    </row>
    <row r="38" spans="1:12" ht="12.75">
      <c r="A38" s="108" t="s">
        <v>186</v>
      </c>
      <c r="B38" s="103">
        <v>41</v>
      </c>
      <c r="C38" s="109"/>
      <c r="D38" s="113"/>
      <c r="E38" s="113" t="s">
        <v>461</v>
      </c>
      <c r="F38" s="113" t="s">
        <v>233</v>
      </c>
      <c r="G38" s="114">
        <v>0.4</v>
      </c>
      <c r="H38" s="115"/>
      <c r="I38" s="116"/>
      <c r="J38" s="115"/>
      <c r="K38" s="114">
        <v>0.4</v>
      </c>
      <c r="L38" s="115"/>
    </row>
    <row r="39" spans="1:12" ht="12.75">
      <c r="A39" s="108" t="s">
        <v>189</v>
      </c>
      <c r="B39" s="103">
        <v>41</v>
      </c>
      <c r="C39" s="109"/>
      <c r="D39" s="113"/>
      <c r="E39" s="113" t="s">
        <v>255</v>
      </c>
      <c r="F39" s="113" t="s">
        <v>256</v>
      </c>
      <c r="G39" s="114">
        <v>0.1</v>
      </c>
      <c r="H39" s="115"/>
      <c r="I39" s="116"/>
      <c r="J39" s="115"/>
      <c r="K39" s="114">
        <v>0.1</v>
      </c>
      <c r="L39" s="115"/>
    </row>
    <row r="40" spans="1:12" ht="12.75">
      <c r="A40" s="108" t="s">
        <v>191</v>
      </c>
      <c r="B40" s="103">
        <v>43</v>
      </c>
      <c r="C40" s="109"/>
      <c r="D40" s="113"/>
      <c r="E40" s="170" t="s">
        <v>280</v>
      </c>
      <c r="F40" s="170" t="s">
        <v>462</v>
      </c>
      <c r="G40" s="171"/>
      <c r="H40" s="172">
        <v>0</v>
      </c>
      <c r="I40" s="116"/>
      <c r="J40" s="115"/>
      <c r="K40" s="171"/>
      <c r="L40" s="172">
        <v>0</v>
      </c>
    </row>
    <row r="41" spans="1:12" ht="12.75">
      <c r="A41" s="108" t="s">
        <v>192</v>
      </c>
      <c r="B41" s="103"/>
      <c r="C41" s="109"/>
      <c r="D41" s="113"/>
      <c r="E41" s="170" t="s">
        <v>146</v>
      </c>
      <c r="F41" s="170" t="s">
        <v>463</v>
      </c>
      <c r="G41" s="171">
        <v>0</v>
      </c>
      <c r="H41" s="172"/>
      <c r="I41" s="116"/>
      <c r="J41" s="115"/>
      <c r="K41" s="171">
        <v>0</v>
      </c>
      <c r="L41" s="172"/>
    </row>
    <row r="42" spans="1:12" ht="12.75">
      <c r="A42" s="108" t="s">
        <v>193</v>
      </c>
      <c r="B42" s="103">
        <v>43</v>
      </c>
      <c r="C42" s="109"/>
      <c r="D42" s="113"/>
      <c r="E42" s="170" t="s">
        <v>280</v>
      </c>
      <c r="F42" s="170" t="s">
        <v>464</v>
      </c>
      <c r="G42" s="171"/>
      <c r="H42" s="172">
        <v>0</v>
      </c>
      <c r="I42" s="116"/>
      <c r="J42" s="115"/>
      <c r="K42" s="171"/>
      <c r="L42" s="172">
        <v>0</v>
      </c>
    </row>
    <row r="43" spans="1:12" ht="12.75">
      <c r="A43" s="108" t="s">
        <v>196</v>
      </c>
      <c r="B43" s="103">
        <v>52</v>
      </c>
      <c r="C43" s="109"/>
      <c r="D43" s="113"/>
      <c r="E43" s="170" t="s">
        <v>280</v>
      </c>
      <c r="F43" s="170" t="s">
        <v>465</v>
      </c>
      <c r="G43" s="171"/>
      <c r="H43" s="172">
        <v>0</v>
      </c>
      <c r="I43" s="116"/>
      <c r="J43" s="115"/>
      <c r="K43" s="171"/>
      <c r="L43" s="172">
        <v>0</v>
      </c>
    </row>
    <row r="44" spans="1:12" ht="12.75">
      <c r="A44" s="108" t="s">
        <v>197</v>
      </c>
      <c r="B44" s="103">
        <v>52</v>
      </c>
      <c r="C44" s="109"/>
      <c r="D44" s="113"/>
      <c r="E44" s="170" t="s">
        <v>466</v>
      </c>
      <c r="F44" s="170" t="s">
        <v>467</v>
      </c>
      <c r="G44" s="171"/>
      <c r="H44" s="172">
        <v>0</v>
      </c>
      <c r="I44" s="116"/>
      <c r="J44" s="115"/>
      <c r="K44" s="171"/>
      <c r="L44" s="172">
        <v>0</v>
      </c>
    </row>
    <row r="45" spans="1:12" ht="12.75">
      <c r="A45" s="108" t="s">
        <v>234</v>
      </c>
      <c r="B45" s="103"/>
      <c r="C45" s="109"/>
      <c r="D45" s="113"/>
      <c r="E45" s="125" t="s">
        <v>468</v>
      </c>
      <c r="F45" s="125"/>
      <c r="G45" s="126">
        <f>SUM(G46:G77)</f>
        <v>146.3</v>
      </c>
      <c r="H45" s="127">
        <f>SUM(H46:H77)</f>
        <v>0</v>
      </c>
      <c r="I45" s="126">
        <f>SUM(I46:I77)</f>
        <v>0</v>
      </c>
      <c r="J45" s="127">
        <f>SUM(J46:J77)</f>
        <v>0</v>
      </c>
      <c r="K45" s="126">
        <f>SUM(K46:K77)</f>
        <v>146.3</v>
      </c>
      <c r="L45" s="127">
        <f>SUM(L46:L77)</f>
        <v>0</v>
      </c>
    </row>
    <row r="46" spans="1:12" ht="12.75">
      <c r="A46" s="108" t="s">
        <v>237</v>
      </c>
      <c r="B46" s="103">
        <v>41</v>
      </c>
      <c r="C46" s="109"/>
      <c r="D46" s="113"/>
      <c r="E46" s="113" t="s">
        <v>101</v>
      </c>
      <c r="F46" s="113" t="s">
        <v>102</v>
      </c>
      <c r="G46" s="114">
        <v>74.9</v>
      </c>
      <c r="H46" s="115"/>
      <c r="I46" s="116"/>
      <c r="J46" s="115"/>
      <c r="K46" s="114">
        <v>74.9</v>
      </c>
      <c r="L46" s="115"/>
    </row>
    <row r="47" spans="1:12" ht="12.75">
      <c r="A47" s="108" t="s">
        <v>240</v>
      </c>
      <c r="B47" s="103">
        <v>41</v>
      </c>
      <c r="C47" s="109"/>
      <c r="D47" s="113"/>
      <c r="E47" s="113" t="s">
        <v>103</v>
      </c>
      <c r="F47" s="113" t="s">
        <v>104</v>
      </c>
      <c r="G47" s="114">
        <v>1.2</v>
      </c>
      <c r="H47" s="115"/>
      <c r="I47" s="116"/>
      <c r="J47" s="115"/>
      <c r="K47" s="114">
        <v>1.2</v>
      </c>
      <c r="L47" s="115"/>
    </row>
    <row r="48" spans="1:12" ht="12.75">
      <c r="A48" s="108" t="s">
        <v>243</v>
      </c>
      <c r="B48" s="103">
        <v>41</v>
      </c>
      <c r="C48" s="109"/>
      <c r="D48" s="113"/>
      <c r="E48" s="113" t="s">
        <v>253</v>
      </c>
      <c r="F48" s="113" t="s">
        <v>254</v>
      </c>
      <c r="G48" s="114">
        <v>1</v>
      </c>
      <c r="H48" s="115"/>
      <c r="I48" s="116"/>
      <c r="J48" s="115"/>
      <c r="K48" s="114">
        <v>1</v>
      </c>
      <c r="L48" s="115"/>
    </row>
    <row r="49" spans="1:12" ht="12.75">
      <c r="A49" s="108" t="s">
        <v>246</v>
      </c>
      <c r="B49" s="103">
        <v>41</v>
      </c>
      <c r="C49" s="109"/>
      <c r="D49" s="113"/>
      <c r="E49" s="113" t="s">
        <v>105</v>
      </c>
      <c r="F49" s="113" t="s">
        <v>106</v>
      </c>
      <c r="G49" s="114">
        <v>1.9</v>
      </c>
      <c r="H49" s="115"/>
      <c r="I49" s="116"/>
      <c r="J49" s="115"/>
      <c r="K49" s="114">
        <v>1.9</v>
      </c>
      <c r="L49" s="115"/>
    </row>
    <row r="50" spans="1:12" ht="12.75">
      <c r="A50" s="108" t="s">
        <v>293</v>
      </c>
      <c r="B50" s="103">
        <v>41</v>
      </c>
      <c r="C50" s="109"/>
      <c r="D50" s="113"/>
      <c r="E50" s="113" t="s">
        <v>107</v>
      </c>
      <c r="F50" s="113" t="s">
        <v>108</v>
      </c>
      <c r="G50" s="114">
        <v>6.8</v>
      </c>
      <c r="H50" s="115"/>
      <c r="I50" s="116"/>
      <c r="J50" s="115"/>
      <c r="K50" s="114">
        <v>6.8</v>
      </c>
      <c r="L50" s="115"/>
    </row>
    <row r="51" spans="1:12" ht="12.75">
      <c r="A51" s="108" t="s">
        <v>294</v>
      </c>
      <c r="B51" s="103">
        <v>41</v>
      </c>
      <c r="C51" s="109"/>
      <c r="D51" s="113"/>
      <c r="E51" s="113" t="s">
        <v>221</v>
      </c>
      <c r="F51" s="113" t="s">
        <v>222</v>
      </c>
      <c r="G51" s="114">
        <v>1.9</v>
      </c>
      <c r="H51" s="115"/>
      <c r="I51" s="116"/>
      <c r="J51" s="115"/>
      <c r="K51" s="114">
        <v>1.9</v>
      </c>
      <c r="L51" s="115"/>
    </row>
    <row r="52" spans="1:12" ht="12.75">
      <c r="A52" s="108" t="s">
        <v>298</v>
      </c>
      <c r="B52" s="103">
        <v>41</v>
      </c>
      <c r="C52" s="109"/>
      <c r="D52" s="113"/>
      <c r="E52" s="113" t="s">
        <v>109</v>
      </c>
      <c r="F52" s="113" t="s">
        <v>110</v>
      </c>
      <c r="G52" s="114">
        <v>1.4</v>
      </c>
      <c r="H52" s="115"/>
      <c r="I52" s="116"/>
      <c r="J52" s="115"/>
      <c r="K52" s="114">
        <v>1.4</v>
      </c>
      <c r="L52" s="115"/>
    </row>
    <row r="53" spans="1:12" ht="12.75">
      <c r="A53" s="108" t="s">
        <v>301</v>
      </c>
      <c r="B53" s="103">
        <v>41</v>
      </c>
      <c r="C53" s="109"/>
      <c r="D53" s="113"/>
      <c r="E53" s="113" t="s">
        <v>111</v>
      </c>
      <c r="F53" s="113" t="s">
        <v>112</v>
      </c>
      <c r="G53" s="114">
        <v>11.2</v>
      </c>
      <c r="H53" s="115"/>
      <c r="I53" s="116"/>
      <c r="J53" s="115"/>
      <c r="K53" s="114">
        <v>11.2</v>
      </c>
      <c r="L53" s="115"/>
    </row>
    <row r="54" spans="1:12" ht="12.75">
      <c r="A54" s="108" t="s">
        <v>303</v>
      </c>
      <c r="B54" s="103">
        <v>41</v>
      </c>
      <c r="C54" s="109"/>
      <c r="D54" s="113"/>
      <c r="E54" s="113" t="s">
        <v>113</v>
      </c>
      <c r="F54" s="113" t="s">
        <v>114</v>
      </c>
      <c r="G54" s="114">
        <v>0.5</v>
      </c>
      <c r="H54" s="115"/>
      <c r="I54" s="116"/>
      <c r="J54" s="115"/>
      <c r="K54" s="114">
        <v>0.5</v>
      </c>
      <c r="L54" s="115"/>
    </row>
    <row r="55" spans="1:12" ht="12.75">
      <c r="A55" s="108" t="s">
        <v>304</v>
      </c>
      <c r="B55" s="103">
        <v>41</v>
      </c>
      <c r="C55" s="109"/>
      <c r="D55" s="113"/>
      <c r="E55" s="113" t="s">
        <v>116</v>
      </c>
      <c r="F55" s="113" t="s">
        <v>117</v>
      </c>
      <c r="G55" s="114">
        <v>2.4</v>
      </c>
      <c r="H55" s="115"/>
      <c r="I55" s="116"/>
      <c r="J55" s="115"/>
      <c r="K55" s="114">
        <v>2.4</v>
      </c>
      <c r="L55" s="115"/>
    </row>
    <row r="56" spans="1:12" ht="12.75">
      <c r="A56" s="108" t="s">
        <v>305</v>
      </c>
      <c r="B56" s="103">
        <v>41</v>
      </c>
      <c r="C56" s="109"/>
      <c r="D56" s="113"/>
      <c r="E56" s="113" t="s">
        <v>119</v>
      </c>
      <c r="F56" s="113" t="s">
        <v>120</v>
      </c>
      <c r="G56" s="114">
        <v>0.8</v>
      </c>
      <c r="H56" s="115"/>
      <c r="I56" s="116"/>
      <c r="J56" s="115"/>
      <c r="K56" s="114">
        <v>0.8</v>
      </c>
      <c r="L56" s="115"/>
    </row>
    <row r="57" spans="1:12" ht="12.75">
      <c r="A57" s="108" t="s">
        <v>306</v>
      </c>
      <c r="B57" s="103">
        <v>41</v>
      </c>
      <c r="C57" s="109"/>
      <c r="D57" s="113"/>
      <c r="E57" s="113" t="s">
        <v>125</v>
      </c>
      <c r="F57" s="113" t="s">
        <v>126</v>
      </c>
      <c r="G57" s="114">
        <v>3.8</v>
      </c>
      <c r="H57" s="115"/>
      <c r="I57" s="116"/>
      <c r="J57" s="115"/>
      <c r="K57" s="114">
        <v>3.8</v>
      </c>
      <c r="L57" s="115"/>
    </row>
    <row r="58" spans="1:12" ht="12.75">
      <c r="A58" s="108" t="s">
        <v>307</v>
      </c>
      <c r="B58" s="103">
        <v>41</v>
      </c>
      <c r="C58" s="109"/>
      <c r="D58" s="113"/>
      <c r="E58" s="113" t="s">
        <v>128</v>
      </c>
      <c r="F58" s="113" t="s">
        <v>129</v>
      </c>
      <c r="G58" s="114">
        <v>0.5</v>
      </c>
      <c r="H58" s="115"/>
      <c r="I58" s="116"/>
      <c r="J58" s="115"/>
      <c r="K58" s="114">
        <v>0.5</v>
      </c>
      <c r="L58" s="115"/>
    </row>
    <row r="59" spans="1:12" ht="12.75">
      <c r="A59" s="108" t="s">
        <v>308</v>
      </c>
      <c r="B59" s="103">
        <v>41</v>
      </c>
      <c r="C59" s="109"/>
      <c r="D59" s="113"/>
      <c r="E59" s="113" t="s">
        <v>131</v>
      </c>
      <c r="F59" s="113" t="s">
        <v>132</v>
      </c>
      <c r="G59" s="114">
        <v>0.2</v>
      </c>
      <c r="H59" s="115"/>
      <c r="I59" s="116"/>
      <c r="J59" s="115"/>
      <c r="K59" s="114">
        <v>0.2</v>
      </c>
      <c r="L59" s="115"/>
    </row>
    <row r="60" spans="1:12" ht="12.75">
      <c r="A60" s="108" t="s">
        <v>309</v>
      </c>
      <c r="B60" s="103">
        <v>41</v>
      </c>
      <c r="C60" s="109"/>
      <c r="D60" s="113"/>
      <c r="E60" s="113" t="s">
        <v>204</v>
      </c>
      <c r="F60" s="113" t="s">
        <v>429</v>
      </c>
      <c r="G60" s="114">
        <v>2</v>
      </c>
      <c r="H60" s="115"/>
      <c r="I60" s="116"/>
      <c r="J60" s="115"/>
      <c r="K60" s="114">
        <v>2</v>
      </c>
      <c r="L60" s="115"/>
    </row>
    <row r="61" spans="1:12" ht="12.75">
      <c r="A61" s="108" t="s">
        <v>310</v>
      </c>
      <c r="B61" s="103">
        <v>41</v>
      </c>
      <c r="C61" s="109"/>
      <c r="D61" s="113"/>
      <c r="E61" s="113" t="s">
        <v>204</v>
      </c>
      <c r="F61" s="113" t="s">
        <v>430</v>
      </c>
      <c r="G61" s="114">
        <v>21</v>
      </c>
      <c r="H61" s="115"/>
      <c r="I61" s="116"/>
      <c r="J61" s="115"/>
      <c r="K61" s="114">
        <v>21</v>
      </c>
      <c r="L61" s="115"/>
    </row>
    <row r="62" spans="1:12" ht="12.75">
      <c r="A62" s="108" t="s">
        <v>311</v>
      </c>
      <c r="B62" s="103">
        <v>41</v>
      </c>
      <c r="C62" s="109"/>
      <c r="D62" s="113"/>
      <c r="E62" s="113" t="s">
        <v>207</v>
      </c>
      <c r="F62" s="113" t="s">
        <v>208</v>
      </c>
      <c r="G62" s="114">
        <v>1</v>
      </c>
      <c r="H62" s="115"/>
      <c r="I62" s="116"/>
      <c r="J62" s="115"/>
      <c r="K62" s="114">
        <v>1</v>
      </c>
      <c r="L62" s="115"/>
    </row>
    <row r="63" spans="1:12" ht="12.75">
      <c r="A63" s="108" t="s">
        <v>312</v>
      </c>
      <c r="B63" s="103">
        <v>41</v>
      </c>
      <c r="C63" s="109"/>
      <c r="D63" s="113"/>
      <c r="E63" s="113" t="s">
        <v>209</v>
      </c>
      <c r="F63" s="113" t="s">
        <v>210</v>
      </c>
      <c r="G63" s="114">
        <v>0.5</v>
      </c>
      <c r="H63" s="115"/>
      <c r="I63" s="116"/>
      <c r="J63" s="115"/>
      <c r="K63" s="114">
        <v>0.5</v>
      </c>
      <c r="L63" s="115"/>
    </row>
    <row r="64" spans="1:12" ht="12.75">
      <c r="A64" s="108" t="s">
        <v>313</v>
      </c>
      <c r="B64" s="103">
        <v>41</v>
      </c>
      <c r="C64" s="109"/>
      <c r="D64" s="113"/>
      <c r="E64" s="113" t="s">
        <v>137</v>
      </c>
      <c r="F64" s="113" t="s">
        <v>138</v>
      </c>
      <c r="G64" s="114">
        <v>2.5</v>
      </c>
      <c r="H64" s="115"/>
      <c r="I64" s="116"/>
      <c r="J64" s="115"/>
      <c r="K64" s="114">
        <v>2.5</v>
      </c>
      <c r="L64" s="115"/>
    </row>
    <row r="65" spans="1:12" ht="12.75">
      <c r="A65" s="108" t="s">
        <v>314</v>
      </c>
      <c r="B65" s="103">
        <v>41</v>
      </c>
      <c r="C65" s="109"/>
      <c r="D65" s="113"/>
      <c r="E65" s="113" t="s">
        <v>265</v>
      </c>
      <c r="F65" s="113" t="s">
        <v>452</v>
      </c>
      <c r="G65" s="114">
        <v>1.8</v>
      </c>
      <c r="H65" s="115"/>
      <c r="I65" s="116"/>
      <c r="J65" s="115"/>
      <c r="K65" s="114">
        <v>1.8</v>
      </c>
      <c r="L65" s="115"/>
    </row>
    <row r="66" spans="1:12" ht="12.75">
      <c r="A66" s="108" t="s">
        <v>315</v>
      </c>
      <c r="B66" s="103">
        <v>41</v>
      </c>
      <c r="C66" s="109"/>
      <c r="D66" s="113"/>
      <c r="E66" s="113" t="s">
        <v>432</v>
      </c>
      <c r="F66" s="113" t="s">
        <v>433</v>
      </c>
      <c r="G66" s="114">
        <v>0.30000000000000004</v>
      </c>
      <c r="H66" s="115"/>
      <c r="I66" s="116"/>
      <c r="J66" s="115"/>
      <c r="K66" s="114">
        <v>0.30000000000000004</v>
      </c>
      <c r="L66" s="115"/>
    </row>
    <row r="67" spans="1:12" ht="12.75">
      <c r="A67" s="108" t="s">
        <v>316</v>
      </c>
      <c r="B67" s="103">
        <v>41</v>
      </c>
      <c r="C67" s="109"/>
      <c r="D67" s="113"/>
      <c r="E67" s="113" t="s">
        <v>215</v>
      </c>
      <c r="F67" s="113" t="s">
        <v>453</v>
      </c>
      <c r="G67" s="114">
        <v>4.9</v>
      </c>
      <c r="H67" s="115"/>
      <c r="I67" s="116"/>
      <c r="J67" s="115"/>
      <c r="K67" s="114">
        <v>4.9</v>
      </c>
      <c r="L67" s="115"/>
    </row>
    <row r="68" spans="1:12" ht="12.75">
      <c r="A68" s="108" t="s">
        <v>317</v>
      </c>
      <c r="B68" s="103">
        <v>41</v>
      </c>
      <c r="C68" s="109"/>
      <c r="D68" s="113"/>
      <c r="E68" s="113" t="s">
        <v>134</v>
      </c>
      <c r="F68" s="113" t="s">
        <v>454</v>
      </c>
      <c r="G68" s="114">
        <v>0.6000000000000001</v>
      </c>
      <c r="H68" s="115"/>
      <c r="I68" s="116"/>
      <c r="J68" s="115"/>
      <c r="K68" s="114">
        <v>0.6000000000000001</v>
      </c>
      <c r="L68" s="115"/>
    </row>
    <row r="69" spans="1:12" ht="12.75">
      <c r="A69" s="108" t="s">
        <v>318</v>
      </c>
      <c r="B69" s="103">
        <v>41</v>
      </c>
      <c r="C69" s="109"/>
      <c r="D69" s="113"/>
      <c r="E69" s="113" t="s">
        <v>161</v>
      </c>
      <c r="F69" s="113" t="s">
        <v>455</v>
      </c>
      <c r="G69" s="114">
        <v>0.2</v>
      </c>
      <c r="H69" s="115"/>
      <c r="I69" s="116"/>
      <c r="J69" s="115"/>
      <c r="K69" s="114">
        <v>0.2</v>
      </c>
      <c r="L69" s="115"/>
    </row>
    <row r="70" spans="1:12" ht="12.75">
      <c r="A70" s="108" t="s">
        <v>319</v>
      </c>
      <c r="B70" s="103">
        <v>41</v>
      </c>
      <c r="C70" s="109"/>
      <c r="D70" s="113"/>
      <c r="E70" s="113" t="s">
        <v>137</v>
      </c>
      <c r="F70" s="113" t="s">
        <v>456</v>
      </c>
      <c r="G70" s="114">
        <v>0.1</v>
      </c>
      <c r="H70" s="115"/>
      <c r="I70" s="116"/>
      <c r="J70" s="115"/>
      <c r="K70" s="114">
        <v>0.1</v>
      </c>
      <c r="L70" s="115"/>
    </row>
    <row r="71" spans="1:12" ht="12.75">
      <c r="A71" s="108" t="s">
        <v>320</v>
      </c>
      <c r="B71" s="103">
        <v>41</v>
      </c>
      <c r="C71" s="109"/>
      <c r="D71" s="113"/>
      <c r="E71" s="113" t="s">
        <v>457</v>
      </c>
      <c r="F71" s="113" t="s">
        <v>458</v>
      </c>
      <c r="G71" s="114">
        <v>0.1</v>
      </c>
      <c r="H71" s="115"/>
      <c r="I71" s="116"/>
      <c r="J71" s="115"/>
      <c r="K71" s="114">
        <v>0.1</v>
      </c>
      <c r="L71" s="115"/>
    </row>
    <row r="72" spans="1:12" ht="12.75">
      <c r="A72" s="108" t="s">
        <v>321</v>
      </c>
      <c r="B72" s="103">
        <v>41</v>
      </c>
      <c r="C72" s="109"/>
      <c r="D72" s="113"/>
      <c r="E72" s="113" t="s">
        <v>182</v>
      </c>
      <c r="F72" s="113" t="s">
        <v>460</v>
      </c>
      <c r="G72" s="114">
        <v>0.4</v>
      </c>
      <c r="H72" s="115"/>
      <c r="I72" s="116"/>
      <c r="J72" s="115"/>
      <c r="K72" s="114">
        <v>0.4</v>
      </c>
      <c r="L72" s="115"/>
    </row>
    <row r="73" spans="1:12" ht="12.75">
      <c r="A73" s="108" t="s">
        <v>323</v>
      </c>
      <c r="B73" s="103">
        <v>41</v>
      </c>
      <c r="C73" s="109"/>
      <c r="D73" s="113"/>
      <c r="E73" s="113" t="s">
        <v>146</v>
      </c>
      <c r="F73" s="113" t="s">
        <v>233</v>
      </c>
      <c r="G73" s="114">
        <v>1.2</v>
      </c>
      <c r="H73" s="115"/>
      <c r="I73" s="116"/>
      <c r="J73" s="115"/>
      <c r="K73" s="114">
        <v>1.2</v>
      </c>
      <c r="L73" s="115"/>
    </row>
    <row r="74" spans="1:12" ht="12.75">
      <c r="A74" s="108" t="s">
        <v>325</v>
      </c>
      <c r="B74" s="103">
        <v>41</v>
      </c>
      <c r="C74" s="109"/>
      <c r="D74" s="113"/>
      <c r="E74" s="113" t="s">
        <v>255</v>
      </c>
      <c r="F74" s="113" t="s">
        <v>256</v>
      </c>
      <c r="G74" s="114">
        <v>1.2</v>
      </c>
      <c r="H74" s="115"/>
      <c r="I74" s="116"/>
      <c r="J74" s="115"/>
      <c r="K74" s="114">
        <v>1.2</v>
      </c>
      <c r="L74" s="115"/>
    </row>
    <row r="75" spans="1:12" ht="12.75">
      <c r="A75" s="108" t="s">
        <v>327</v>
      </c>
      <c r="B75" s="103">
        <v>41</v>
      </c>
      <c r="C75" s="109"/>
      <c r="D75" s="113"/>
      <c r="E75" s="113" t="s">
        <v>211</v>
      </c>
      <c r="F75" s="113" t="s">
        <v>469</v>
      </c>
      <c r="G75" s="114">
        <v>0</v>
      </c>
      <c r="H75" s="115"/>
      <c r="I75" s="116"/>
      <c r="J75" s="115"/>
      <c r="K75" s="114">
        <v>0</v>
      </c>
      <c r="L75" s="115"/>
    </row>
    <row r="76" spans="1:12" ht="12.75">
      <c r="A76" s="108" t="s">
        <v>328</v>
      </c>
      <c r="B76" s="103"/>
      <c r="C76" s="109"/>
      <c r="D76" s="113"/>
      <c r="E76" s="173" t="s">
        <v>466</v>
      </c>
      <c r="F76" s="173" t="s">
        <v>470</v>
      </c>
      <c r="G76" s="169"/>
      <c r="H76" s="174">
        <v>0</v>
      </c>
      <c r="I76" s="175"/>
      <c r="J76" s="174"/>
      <c r="K76" s="169"/>
      <c r="L76" s="174">
        <v>0</v>
      </c>
    </row>
    <row r="77" spans="1:12" ht="12.75">
      <c r="A77" s="108" t="s">
        <v>331</v>
      </c>
      <c r="B77" s="103"/>
      <c r="C77" s="109"/>
      <c r="D77" s="113"/>
      <c r="E77" s="173" t="s">
        <v>280</v>
      </c>
      <c r="F77" s="173" t="s">
        <v>471</v>
      </c>
      <c r="G77" s="169"/>
      <c r="H77" s="174">
        <v>0</v>
      </c>
      <c r="I77" s="116"/>
      <c r="J77" s="115"/>
      <c r="K77" s="169"/>
      <c r="L77" s="174">
        <v>0</v>
      </c>
    </row>
    <row r="78" spans="1:12" ht="12.75">
      <c r="A78" s="108" t="s">
        <v>333</v>
      </c>
      <c r="B78" s="103"/>
      <c r="C78" s="109"/>
      <c r="D78" s="113"/>
      <c r="E78" s="125" t="s">
        <v>472</v>
      </c>
      <c r="F78" s="125"/>
      <c r="G78" s="126">
        <f>SUM(G79:G107)</f>
        <v>69.2</v>
      </c>
      <c r="H78" s="127">
        <f>SUM(H79:H107)</f>
        <v>0</v>
      </c>
      <c r="I78" s="126">
        <f>SUM(I79:I107)</f>
        <v>0</v>
      </c>
      <c r="J78" s="127">
        <f>SUM(J79:J107)</f>
        <v>0</v>
      </c>
      <c r="K78" s="126">
        <f>SUM(K79:K107)</f>
        <v>69.2</v>
      </c>
      <c r="L78" s="127">
        <f>SUM(L79:L107)</f>
        <v>0</v>
      </c>
    </row>
    <row r="79" spans="1:12" ht="12.75">
      <c r="A79" s="108" t="s">
        <v>334</v>
      </c>
      <c r="B79" s="103">
        <v>41</v>
      </c>
      <c r="C79" s="109"/>
      <c r="D79" s="113"/>
      <c r="E79" s="113" t="s">
        <v>101</v>
      </c>
      <c r="F79" s="113" t="s">
        <v>102</v>
      </c>
      <c r="G79" s="114">
        <v>30.9</v>
      </c>
      <c r="H79" s="115"/>
      <c r="I79" s="116"/>
      <c r="J79" s="115"/>
      <c r="K79" s="114">
        <v>30.9</v>
      </c>
      <c r="L79" s="115"/>
    </row>
    <row r="80" spans="1:12" ht="12.75">
      <c r="A80" s="108" t="s">
        <v>335</v>
      </c>
      <c r="B80" s="103">
        <v>41</v>
      </c>
      <c r="C80" s="109"/>
      <c r="D80" s="113"/>
      <c r="E80" s="113" t="s">
        <v>103</v>
      </c>
      <c r="F80" s="113" t="s">
        <v>104</v>
      </c>
      <c r="G80" s="114">
        <v>0.8</v>
      </c>
      <c r="H80" s="115"/>
      <c r="I80" s="116"/>
      <c r="J80" s="115"/>
      <c r="K80" s="114">
        <v>0.8</v>
      </c>
      <c r="L80" s="115"/>
    </row>
    <row r="81" spans="1:12" ht="12.75">
      <c r="A81" s="108" t="s">
        <v>336</v>
      </c>
      <c r="B81" s="103">
        <v>41</v>
      </c>
      <c r="C81" s="109"/>
      <c r="D81" s="113"/>
      <c r="E81" s="113" t="s">
        <v>253</v>
      </c>
      <c r="F81" s="113" t="s">
        <v>254</v>
      </c>
      <c r="G81" s="114">
        <v>0.6000000000000001</v>
      </c>
      <c r="H81" s="115"/>
      <c r="I81" s="116"/>
      <c r="J81" s="115"/>
      <c r="K81" s="114">
        <v>0.6000000000000001</v>
      </c>
      <c r="L81" s="115"/>
    </row>
    <row r="82" spans="1:12" ht="12.75">
      <c r="A82" s="108" t="s">
        <v>337</v>
      </c>
      <c r="B82" s="103">
        <v>41</v>
      </c>
      <c r="C82" s="109"/>
      <c r="D82" s="113"/>
      <c r="E82" s="113" t="s">
        <v>105</v>
      </c>
      <c r="F82" s="113" t="s">
        <v>106</v>
      </c>
      <c r="G82" s="114">
        <v>1.4</v>
      </c>
      <c r="H82" s="115"/>
      <c r="I82" s="116"/>
      <c r="J82" s="115"/>
      <c r="K82" s="114">
        <v>1.4</v>
      </c>
      <c r="L82" s="115"/>
    </row>
    <row r="83" spans="1:12" ht="12.75">
      <c r="A83" s="108" t="s">
        <v>338</v>
      </c>
      <c r="B83" s="103">
        <v>41</v>
      </c>
      <c r="C83" s="109"/>
      <c r="D83" s="113"/>
      <c r="E83" s="113" t="s">
        <v>107</v>
      </c>
      <c r="F83" s="113" t="s">
        <v>108</v>
      </c>
      <c r="G83" s="114">
        <v>2.2</v>
      </c>
      <c r="H83" s="115"/>
      <c r="I83" s="116"/>
      <c r="J83" s="115"/>
      <c r="K83" s="114">
        <v>2.2</v>
      </c>
      <c r="L83" s="115"/>
    </row>
    <row r="84" spans="1:12" ht="12.75">
      <c r="A84" s="108" t="s">
        <v>339</v>
      </c>
      <c r="B84" s="103">
        <v>41</v>
      </c>
      <c r="C84" s="109"/>
      <c r="D84" s="113"/>
      <c r="E84" s="113" t="s">
        <v>221</v>
      </c>
      <c r="F84" s="113" t="s">
        <v>222</v>
      </c>
      <c r="G84" s="114">
        <v>1</v>
      </c>
      <c r="H84" s="115"/>
      <c r="I84" s="116"/>
      <c r="J84" s="115"/>
      <c r="K84" s="114">
        <v>1</v>
      </c>
      <c r="L84" s="115"/>
    </row>
    <row r="85" spans="1:12" ht="12.75">
      <c r="A85" s="108" t="s">
        <v>340</v>
      </c>
      <c r="B85" s="103">
        <v>41</v>
      </c>
      <c r="C85" s="109"/>
      <c r="D85" s="113"/>
      <c r="E85" s="113" t="s">
        <v>109</v>
      </c>
      <c r="F85" s="113" t="s">
        <v>110</v>
      </c>
      <c r="G85" s="114">
        <v>0.5</v>
      </c>
      <c r="H85" s="115"/>
      <c r="I85" s="116"/>
      <c r="J85" s="115"/>
      <c r="K85" s="114">
        <v>0.5</v>
      </c>
      <c r="L85" s="115"/>
    </row>
    <row r="86" spans="1:12" ht="12.75">
      <c r="A86" s="108" t="s">
        <v>341</v>
      </c>
      <c r="B86" s="103">
        <v>41</v>
      </c>
      <c r="C86" s="109"/>
      <c r="D86" s="113"/>
      <c r="E86" s="113" t="s">
        <v>111</v>
      </c>
      <c r="F86" s="113" t="s">
        <v>112</v>
      </c>
      <c r="G86" s="114">
        <v>4.4</v>
      </c>
      <c r="H86" s="115"/>
      <c r="I86" s="116"/>
      <c r="J86" s="115"/>
      <c r="K86" s="114">
        <v>4.4</v>
      </c>
      <c r="L86" s="115"/>
    </row>
    <row r="87" spans="1:12" ht="12.75">
      <c r="A87" s="108" t="s">
        <v>342</v>
      </c>
      <c r="B87" s="103">
        <v>41</v>
      </c>
      <c r="C87" s="109"/>
      <c r="D87" s="113"/>
      <c r="E87" s="113" t="s">
        <v>113</v>
      </c>
      <c r="F87" s="113" t="s">
        <v>114</v>
      </c>
      <c r="G87" s="114">
        <v>0.30000000000000004</v>
      </c>
      <c r="H87" s="115"/>
      <c r="I87" s="116"/>
      <c r="J87" s="115"/>
      <c r="K87" s="114">
        <v>0.30000000000000004</v>
      </c>
      <c r="L87" s="115"/>
    </row>
    <row r="88" spans="1:12" ht="12.75">
      <c r="A88" s="108" t="s">
        <v>343</v>
      </c>
      <c r="B88" s="103">
        <v>41</v>
      </c>
      <c r="C88" s="109"/>
      <c r="D88" s="113"/>
      <c r="E88" s="113" t="s">
        <v>116</v>
      </c>
      <c r="F88" s="113" t="s">
        <v>117</v>
      </c>
      <c r="G88" s="114">
        <v>0.5</v>
      </c>
      <c r="H88" s="115"/>
      <c r="I88" s="116"/>
      <c r="J88" s="115"/>
      <c r="K88" s="114">
        <v>0.5</v>
      </c>
      <c r="L88" s="115"/>
    </row>
    <row r="89" spans="1:12" ht="12.75">
      <c r="A89" s="108" t="s">
        <v>344</v>
      </c>
      <c r="B89" s="103">
        <v>41</v>
      </c>
      <c r="C89" s="109"/>
      <c r="D89" s="113"/>
      <c r="E89" s="113" t="s">
        <v>119</v>
      </c>
      <c r="F89" s="113" t="s">
        <v>120</v>
      </c>
      <c r="G89" s="114">
        <v>0.30000000000000004</v>
      </c>
      <c r="H89" s="115"/>
      <c r="I89" s="116"/>
      <c r="J89" s="115"/>
      <c r="K89" s="114">
        <v>0.30000000000000004</v>
      </c>
      <c r="L89" s="115"/>
    </row>
    <row r="90" spans="1:12" ht="12.75">
      <c r="A90" s="108" t="s">
        <v>345</v>
      </c>
      <c r="B90" s="103">
        <v>41</v>
      </c>
      <c r="C90" s="109"/>
      <c r="D90" s="113"/>
      <c r="E90" s="113" t="s">
        <v>125</v>
      </c>
      <c r="F90" s="113" t="s">
        <v>126</v>
      </c>
      <c r="G90" s="114">
        <v>1.5</v>
      </c>
      <c r="H90" s="115"/>
      <c r="I90" s="116"/>
      <c r="J90" s="115"/>
      <c r="K90" s="114">
        <v>1.5</v>
      </c>
      <c r="L90" s="115"/>
    </row>
    <row r="91" spans="1:12" ht="12.75">
      <c r="A91" s="108" t="s">
        <v>346</v>
      </c>
      <c r="B91" s="103">
        <v>41</v>
      </c>
      <c r="C91" s="109"/>
      <c r="D91" s="113"/>
      <c r="E91" s="113" t="s">
        <v>128</v>
      </c>
      <c r="F91" s="113" t="s">
        <v>129</v>
      </c>
      <c r="G91" s="114">
        <v>0.2</v>
      </c>
      <c r="H91" s="115"/>
      <c r="I91" s="116"/>
      <c r="J91" s="115"/>
      <c r="K91" s="114">
        <v>0.2</v>
      </c>
      <c r="L91" s="115"/>
    </row>
    <row r="92" spans="1:12" ht="12.75">
      <c r="A92" s="108" t="s">
        <v>349</v>
      </c>
      <c r="B92" s="103">
        <v>41</v>
      </c>
      <c r="C92" s="109"/>
      <c r="D92" s="113"/>
      <c r="E92" s="113" t="s">
        <v>131</v>
      </c>
      <c r="F92" s="113" t="s">
        <v>132</v>
      </c>
      <c r="G92" s="114">
        <v>0.2</v>
      </c>
      <c r="H92" s="115"/>
      <c r="I92" s="116"/>
      <c r="J92" s="115"/>
      <c r="K92" s="114">
        <v>0.2</v>
      </c>
      <c r="L92" s="115"/>
    </row>
    <row r="93" spans="1:12" ht="12.75">
      <c r="A93" s="108" t="s">
        <v>351</v>
      </c>
      <c r="B93" s="103">
        <v>41</v>
      </c>
      <c r="C93" s="109"/>
      <c r="D93" s="113"/>
      <c r="E93" s="113" t="s">
        <v>204</v>
      </c>
      <c r="F93" s="113" t="s">
        <v>429</v>
      </c>
      <c r="G93" s="114">
        <v>2</v>
      </c>
      <c r="H93" s="115"/>
      <c r="I93" s="116"/>
      <c r="J93" s="115"/>
      <c r="K93" s="114">
        <v>2</v>
      </c>
      <c r="L93" s="115"/>
    </row>
    <row r="94" spans="1:12" ht="12.75">
      <c r="A94" s="108" t="s">
        <v>352</v>
      </c>
      <c r="B94" s="103">
        <v>41</v>
      </c>
      <c r="C94" s="109"/>
      <c r="D94" s="113"/>
      <c r="E94" s="113" t="s">
        <v>204</v>
      </c>
      <c r="F94" s="113" t="s">
        <v>430</v>
      </c>
      <c r="G94" s="114">
        <v>14</v>
      </c>
      <c r="H94" s="115"/>
      <c r="I94" s="116"/>
      <c r="J94" s="115"/>
      <c r="K94" s="114">
        <v>14</v>
      </c>
      <c r="L94" s="115"/>
    </row>
    <row r="95" spans="1:12" ht="12.75">
      <c r="A95" s="108" t="s">
        <v>353</v>
      </c>
      <c r="B95" s="103">
        <v>41</v>
      </c>
      <c r="C95" s="109"/>
      <c r="D95" s="113"/>
      <c r="E95" s="113" t="s">
        <v>207</v>
      </c>
      <c r="F95" s="113" t="s">
        <v>208</v>
      </c>
      <c r="G95" s="114">
        <v>0.6000000000000001</v>
      </c>
      <c r="H95" s="115"/>
      <c r="I95" s="116"/>
      <c r="J95" s="115"/>
      <c r="K95" s="114">
        <v>0.6000000000000001</v>
      </c>
      <c r="L95" s="115"/>
    </row>
    <row r="96" spans="1:12" ht="12.75">
      <c r="A96" s="108" t="s">
        <v>355</v>
      </c>
      <c r="B96" s="103">
        <v>41</v>
      </c>
      <c r="C96" s="109"/>
      <c r="D96" s="113"/>
      <c r="E96" s="113" t="s">
        <v>209</v>
      </c>
      <c r="F96" s="113" t="s">
        <v>210</v>
      </c>
      <c r="G96" s="114">
        <v>0.30000000000000004</v>
      </c>
      <c r="H96" s="115"/>
      <c r="I96" s="116"/>
      <c r="J96" s="115"/>
      <c r="K96" s="114">
        <v>0.30000000000000004</v>
      </c>
      <c r="L96" s="115"/>
    </row>
    <row r="97" spans="1:12" ht="12.75">
      <c r="A97" s="108" t="s">
        <v>356</v>
      </c>
      <c r="B97" s="103">
        <v>41</v>
      </c>
      <c r="C97" s="109"/>
      <c r="D97" s="113"/>
      <c r="E97" s="113" t="s">
        <v>137</v>
      </c>
      <c r="F97" s="113" t="s">
        <v>138</v>
      </c>
      <c r="G97" s="114">
        <v>1.7000000000000002</v>
      </c>
      <c r="H97" s="115"/>
      <c r="I97" s="116"/>
      <c r="J97" s="115"/>
      <c r="K97" s="114">
        <v>1.7000000000000002</v>
      </c>
      <c r="L97" s="115"/>
    </row>
    <row r="98" spans="1:12" ht="12.75">
      <c r="A98" s="108" t="s">
        <v>357</v>
      </c>
      <c r="B98" s="103">
        <v>41</v>
      </c>
      <c r="C98" s="109"/>
      <c r="D98" s="113"/>
      <c r="E98" s="113" t="s">
        <v>265</v>
      </c>
      <c r="F98" s="113" t="s">
        <v>452</v>
      </c>
      <c r="G98" s="114">
        <v>1.4</v>
      </c>
      <c r="H98" s="115"/>
      <c r="I98" s="116"/>
      <c r="J98" s="115"/>
      <c r="K98" s="114">
        <v>1.4</v>
      </c>
      <c r="L98" s="115"/>
    </row>
    <row r="99" spans="1:12" ht="12.75">
      <c r="A99" s="108" t="s">
        <v>360</v>
      </c>
      <c r="B99" s="103">
        <v>41</v>
      </c>
      <c r="C99" s="109"/>
      <c r="D99" s="113"/>
      <c r="E99" s="113" t="s">
        <v>432</v>
      </c>
      <c r="F99" s="113" t="s">
        <v>433</v>
      </c>
      <c r="G99" s="114">
        <v>0.2</v>
      </c>
      <c r="H99" s="115"/>
      <c r="I99" s="116"/>
      <c r="J99" s="115"/>
      <c r="K99" s="114">
        <v>0.2</v>
      </c>
      <c r="L99" s="115"/>
    </row>
    <row r="100" spans="1:12" ht="12.75">
      <c r="A100" s="108" t="s">
        <v>362</v>
      </c>
      <c r="B100" s="103">
        <v>41</v>
      </c>
      <c r="C100" s="109"/>
      <c r="D100" s="113"/>
      <c r="E100" s="113" t="s">
        <v>215</v>
      </c>
      <c r="F100" s="113" t="s">
        <v>453</v>
      </c>
      <c r="G100" s="114">
        <v>2.4</v>
      </c>
      <c r="H100" s="115"/>
      <c r="I100" s="116"/>
      <c r="J100" s="115"/>
      <c r="K100" s="114">
        <v>2.4</v>
      </c>
      <c r="L100" s="115"/>
    </row>
    <row r="101" spans="1:12" ht="12.75">
      <c r="A101" s="108" t="s">
        <v>364</v>
      </c>
      <c r="B101" s="103">
        <v>41</v>
      </c>
      <c r="C101" s="109"/>
      <c r="D101" s="113"/>
      <c r="E101" s="113" t="s">
        <v>134</v>
      </c>
      <c r="F101" s="113" t="s">
        <v>454</v>
      </c>
      <c r="G101" s="114">
        <v>0.2</v>
      </c>
      <c r="H101" s="115"/>
      <c r="I101" s="116"/>
      <c r="J101" s="115"/>
      <c r="K101" s="114">
        <v>0.2</v>
      </c>
      <c r="L101" s="115"/>
    </row>
    <row r="102" spans="1:12" ht="12.75">
      <c r="A102" s="108" t="s">
        <v>366</v>
      </c>
      <c r="B102" s="103">
        <v>41</v>
      </c>
      <c r="C102" s="109"/>
      <c r="D102" s="113"/>
      <c r="E102" s="113" t="s">
        <v>161</v>
      </c>
      <c r="F102" s="113" t="s">
        <v>455</v>
      </c>
      <c r="G102" s="114">
        <v>0.1</v>
      </c>
      <c r="H102" s="115"/>
      <c r="I102" s="116"/>
      <c r="J102" s="115"/>
      <c r="K102" s="114">
        <v>0.1</v>
      </c>
      <c r="L102" s="115"/>
    </row>
    <row r="103" spans="1:12" ht="12.75">
      <c r="A103" s="108" t="s">
        <v>368</v>
      </c>
      <c r="B103" s="103">
        <v>41</v>
      </c>
      <c r="C103" s="109"/>
      <c r="D103" s="113"/>
      <c r="E103" s="113" t="s">
        <v>137</v>
      </c>
      <c r="F103" s="113" t="s">
        <v>456</v>
      </c>
      <c r="G103" s="114">
        <v>0.1</v>
      </c>
      <c r="H103" s="115"/>
      <c r="I103" s="116"/>
      <c r="J103" s="115"/>
      <c r="K103" s="114">
        <v>0.1</v>
      </c>
      <c r="L103" s="115"/>
    </row>
    <row r="104" spans="1:12" ht="12.75">
      <c r="A104" s="108" t="s">
        <v>369</v>
      </c>
      <c r="B104" s="103">
        <v>41</v>
      </c>
      <c r="C104" s="109"/>
      <c r="D104" s="113"/>
      <c r="E104" s="113" t="s">
        <v>457</v>
      </c>
      <c r="F104" s="113" t="s">
        <v>458</v>
      </c>
      <c r="G104" s="114">
        <v>0.1</v>
      </c>
      <c r="H104" s="115"/>
      <c r="I104" s="116"/>
      <c r="J104" s="115"/>
      <c r="K104" s="114">
        <v>0.1</v>
      </c>
      <c r="L104" s="115"/>
    </row>
    <row r="105" spans="1:12" ht="12.75">
      <c r="A105" s="108" t="s">
        <v>370</v>
      </c>
      <c r="B105" s="103">
        <v>41</v>
      </c>
      <c r="C105" s="109"/>
      <c r="D105" s="113"/>
      <c r="E105" s="113" t="s">
        <v>182</v>
      </c>
      <c r="F105" s="113" t="s">
        <v>460</v>
      </c>
      <c r="G105" s="114">
        <v>0.2</v>
      </c>
      <c r="H105" s="115"/>
      <c r="I105" s="116"/>
      <c r="J105" s="115"/>
      <c r="K105" s="114">
        <v>0.2</v>
      </c>
      <c r="L105" s="115"/>
    </row>
    <row r="106" spans="1:12" ht="12.75">
      <c r="A106" s="108" t="s">
        <v>371</v>
      </c>
      <c r="B106" s="103">
        <v>41</v>
      </c>
      <c r="C106" s="109"/>
      <c r="D106" s="113"/>
      <c r="E106" s="113" t="s">
        <v>146</v>
      </c>
      <c r="F106" s="113" t="s">
        <v>233</v>
      </c>
      <c r="G106" s="114">
        <v>0.30000000000000004</v>
      </c>
      <c r="H106" s="115"/>
      <c r="I106" s="116"/>
      <c r="J106" s="115"/>
      <c r="K106" s="114">
        <v>0.30000000000000004</v>
      </c>
      <c r="L106" s="115"/>
    </row>
    <row r="107" spans="1:12" ht="12.75">
      <c r="A107" s="108" t="s">
        <v>372</v>
      </c>
      <c r="B107" s="103">
        <v>41</v>
      </c>
      <c r="C107" s="109"/>
      <c r="D107" s="113"/>
      <c r="E107" s="113" t="s">
        <v>255</v>
      </c>
      <c r="F107" s="113" t="s">
        <v>256</v>
      </c>
      <c r="G107" s="114">
        <v>0.8</v>
      </c>
      <c r="H107" s="115"/>
      <c r="I107" s="116"/>
      <c r="J107" s="115"/>
      <c r="K107" s="114">
        <v>0.8</v>
      </c>
      <c r="L107" s="115"/>
    </row>
    <row r="108" spans="1:12" ht="12.75">
      <c r="A108" s="108" t="s">
        <v>373</v>
      </c>
      <c r="B108" s="103"/>
      <c r="C108" s="109"/>
      <c r="D108" s="110" t="s">
        <v>473</v>
      </c>
      <c r="E108" s="110" t="s">
        <v>474</v>
      </c>
      <c r="F108" s="110"/>
      <c r="G108" s="111">
        <f>SUM(G109:G131)</f>
        <v>52.3</v>
      </c>
      <c r="H108" s="112">
        <f>SUM(H109:H131)</f>
        <v>0</v>
      </c>
      <c r="I108" s="111">
        <f>SUM(I109:I131)</f>
        <v>0</v>
      </c>
      <c r="J108" s="112">
        <f>SUM(J109:J131)</f>
        <v>0</v>
      </c>
      <c r="K108" s="111">
        <f>SUM(K109:K131)</f>
        <v>52.3</v>
      </c>
      <c r="L108" s="112">
        <f>SUM(L109:L131)</f>
        <v>0</v>
      </c>
    </row>
    <row r="109" spans="1:12" ht="12.75">
      <c r="A109" s="108" t="s">
        <v>374</v>
      </c>
      <c r="B109" s="103">
        <v>41</v>
      </c>
      <c r="C109" s="109"/>
      <c r="D109" s="113"/>
      <c r="E109" s="113" t="s">
        <v>101</v>
      </c>
      <c r="F109" s="113" t="s">
        <v>102</v>
      </c>
      <c r="G109" s="114">
        <v>24.9</v>
      </c>
      <c r="H109" s="115"/>
      <c r="I109" s="116"/>
      <c r="J109" s="115"/>
      <c r="K109" s="114">
        <v>24.9</v>
      </c>
      <c r="L109" s="115"/>
    </row>
    <row r="110" spans="1:12" ht="12.75">
      <c r="A110" s="108" t="s">
        <v>375</v>
      </c>
      <c r="B110" s="103">
        <v>41</v>
      </c>
      <c r="C110" s="109"/>
      <c r="D110" s="113"/>
      <c r="E110" s="113" t="s">
        <v>103</v>
      </c>
      <c r="F110" s="113" t="s">
        <v>104</v>
      </c>
      <c r="G110" s="114">
        <v>0.5</v>
      </c>
      <c r="H110" s="115"/>
      <c r="I110" s="116"/>
      <c r="J110" s="115"/>
      <c r="K110" s="114">
        <v>0.5</v>
      </c>
      <c r="L110" s="115"/>
    </row>
    <row r="111" spans="1:12" ht="12.75">
      <c r="A111" s="108" t="s">
        <v>376</v>
      </c>
      <c r="B111" s="103">
        <v>41</v>
      </c>
      <c r="C111" s="109"/>
      <c r="D111" s="113"/>
      <c r="E111" s="113" t="s">
        <v>253</v>
      </c>
      <c r="F111" s="113" t="s">
        <v>254</v>
      </c>
      <c r="G111" s="114">
        <v>0.2</v>
      </c>
      <c r="H111" s="115"/>
      <c r="I111" s="116"/>
      <c r="J111" s="115"/>
      <c r="K111" s="114">
        <v>0.2</v>
      </c>
      <c r="L111" s="115"/>
    </row>
    <row r="112" spans="1:12" ht="12.75">
      <c r="A112" s="108" t="s">
        <v>377</v>
      </c>
      <c r="B112" s="103">
        <v>41</v>
      </c>
      <c r="C112" s="109"/>
      <c r="D112" s="113"/>
      <c r="E112" s="113" t="s">
        <v>105</v>
      </c>
      <c r="F112" s="113" t="s">
        <v>106</v>
      </c>
      <c r="G112" s="114">
        <v>0.4</v>
      </c>
      <c r="H112" s="115"/>
      <c r="I112" s="116"/>
      <c r="J112" s="115"/>
      <c r="K112" s="114">
        <v>0.4</v>
      </c>
      <c r="L112" s="115"/>
    </row>
    <row r="113" spans="1:12" ht="12.75">
      <c r="A113" s="108" t="s">
        <v>378</v>
      </c>
      <c r="B113" s="103">
        <v>41</v>
      </c>
      <c r="C113" s="109"/>
      <c r="D113" s="113"/>
      <c r="E113" s="113" t="s">
        <v>107</v>
      </c>
      <c r="F113" s="113" t="s">
        <v>108</v>
      </c>
      <c r="G113" s="114">
        <v>1.9</v>
      </c>
      <c r="H113" s="115"/>
      <c r="I113" s="116"/>
      <c r="J113" s="115"/>
      <c r="K113" s="114">
        <v>1.9</v>
      </c>
      <c r="L113" s="115"/>
    </row>
    <row r="114" spans="1:12" ht="12.75">
      <c r="A114" s="108" t="s">
        <v>379</v>
      </c>
      <c r="B114" s="103">
        <v>41</v>
      </c>
      <c r="C114" s="109"/>
      <c r="D114" s="113"/>
      <c r="E114" s="113" t="s">
        <v>221</v>
      </c>
      <c r="F114" s="113" t="s">
        <v>222</v>
      </c>
      <c r="G114" s="114">
        <v>0.1</v>
      </c>
      <c r="H114" s="115"/>
      <c r="I114" s="116"/>
      <c r="J114" s="115"/>
      <c r="K114" s="114">
        <v>0.1</v>
      </c>
      <c r="L114" s="115"/>
    </row>
    <row r="115" spans="1:12" ht="12.75">
      <c r="A115" s="108" t="s">
        <v>380</v>
      </c>
      <c r="B115" s="103">
        <v>41</v>
      </c>
      <c r="C115" s="109"/>
      <c r="D115" s="113"/>
      <c r="E115" s="113" t="s">
        <v>109</v>
      </c>
      <c r="F115" s="113" t="s">
        <v>110</v>
      </c>
      <c r="G115" s="114">
        <v>0.30000000000000004</v>
      </c>
      <c r="H115" s="115"/>
      <c r="I115" s="116"/>
      <c r="J115" s="115"/>
      <c r="K115" s="114">
        <v>0.30000000000000004</v>
      </c>
      <c r="L115" s="115"/>
    </row>
    <row r="116" spans="1:12" ht="12.75">
      <c r="A116" s="108" t="s">
        <v>381</v>
      </c>
      <c r="B116" s="103">
        <v>41</v>
      </c>
      <c r="C116" s="109"/>
      <c r="D116" s="113"/>
      <c r="E116" s="113" t="s">
        <v>111</v>
      </c>
      <c r="F116" s="113" t="s">
        <v>112</v>
      </c>
      <c r="G116" s="114">
        <v>2.7</v>
      </c>
      <c r="H116" s="115"/>
      <c r="I116" s="116"/>
      <c r="J116" s="115"/>
      <c r="K116" s="114">
        <v>2.7</v>
      </c>
      <c r="L116" s="115"/>
    </row>
    <row r="117" spans="1:12" ht="12.75">
      <c r="A117" s="108" t="s">
        <v>382</v>
      </c>
      <c r="B117" s="103">
        <v>41</v>
      </c>
      <c r="C117" s="109"/>
      <c r="D117" s="113"/>
      <c r="E117" s="113" t="s">
        <v>113</v>
      </c>
      <c r="F117" s="113" t="s">
        <v>114</v>
      </c>
      <c r="G117" s="114">
        <v>0.2</v>
      </c>
      <c r="H117" s="115"/>
      <c r="I117" s="116"/>
      <c r="J117" s="115"/>
      <c r="K117" s="114">
        <v>0.2</v>
      </c>
      <c r="L117" s="115"/>
    </row>
    <row r="118" spans="1:12" ht="12.75">
      <c r="A118" s="108" t="s">
        <v>383</v>
      </c>
      <c r="B118" s="103">
        <v>41</v>
      </c>
      <c r="C118" s="109"/>
      <c r="D118" s="113"/>
      <c r="E118" s="113" t="s">
        <v>116</v>
      </c>
      <c r="F118" s="113" t="s">
        <v>117</v>
      </c>
      <c r="G118" s="114">
        <v>0.6000000000000001</v>
      </c>
      <c r="H118" s="115"/>
      <c r="I118" s="116"/>
      <c r="J118" s="115"/>
      <c r="K118" s="114">
        <v>0.6000000000000001</v>
      </c>
      <c r="L118" s="115"/>
    </row>
    <row r="119" spans="1:12" ht="12.75">
      <c r="A119" s="108" t="s">
        <v>384</v>
      </c>
      <c r="B119" s="103">
        <v>41</v>
      </c>
      <c r="C119" s="109"/>
      <c r="D119" s="113"/>
      <c r="E119" s="113" t="s">
        <v>119</v>
      </c>
      <c r="F119" s="113" t="s">
        <v>120</v>
      </c>
      <c r="G119" s="114">
        <v>0.2</v>
      </c>
      <c r="H119" s="115"/>
      <c r="I119" s="116"/>
      <c r="J119" s="115"/>
      <c r="K119" s="114">
        <v>0.2</v>
      </c>
      <c r="L119" s="115"/>
    </row>
    <row r="120" spans="1:12" ht="12.75">
      <c r="A120" s="108" t="s">
        <v>385</v>
      </c>
      <c r="B120" s="103">
        <v>41</v>
      </c>
      <c r="C120" s="109"/>
      <c r="D120" s="113"/>
      <c r="E120" s="113" t="s">
        <v>125</v>
      </c>
      <c r="F120" s="113" t="s">
        <v>126</v>
      </c>
      <c r="G120" s="114">
        <v>0.9</v>
      </c>
      <c r="H120" s="115"/>
      <c r="I120" s="116"/>
      <c r="J120" s="115"/>
      <c r="K120" s="114">
        <v>0.9</v>
      </c>
      <c r="L120" s="115"/>
    </row>
    <row r="121" spans="1:12" ht="12.75">
      <c r="A121" s="108" t="s">
        <v>386</v>
      </c>
      <c r="B121" s="103">
        <v>41</v>
      </c>
      <c r="C121" s="109"/>
      <c r="D121" s="113"/>
      <c r="E121" s="113" t="s">
        <v>128</v>
      </c>
      <c r="F121" s="113" t="s">
        <v>129</v>
      </c>
      <c r="G121" s="114">
        <v>0.2</v>
      </c>
      <c r="H121" s="115"/>
      <c r="I121" s="116"/>
      <c r="J121" s="115"/>
      <c r="K121" s="114">
        <v>0.2</v>
      </c>
      <c r="L121" s="115"/>
    </row>
    <row r="122" spans="1:12" ht="12.75">
      <c r="A122" s="108" t="s">
        <v>388</v>
      </c>
      <c r="B122" s="103">
        <v>41</v>
      </c>
      <c r="C122" s="109"/>
      <c r="D122" s="113"/>
      <c r="E122" s="113" t="s">
        <v>131</v>
      </c>
      <c r="F122" s="113" t="s">
        <v>132</v>
      </c>
      <c r="G122" s="114">
        <v>0.1</v>
      </c>
      <c r="H122" s="115"/>
      <c r="I122" s="116"/>
      <c r="J122" s="115"/>
      <c r="K122" s="114">
        <v>0.1</v>
      </c>
      <c r="L122" s="115"/>
    </row>
    <row r="123" spans="1:12" ht="12.75">
      <c r="A123" s="108" t="s">
        <v>389</v>
      </c>
      <c r="B123" s="103">
        <v>41</v>
      </c>
      <c r="C123" s="109"/>
      <c r="D123" s="113"/>
      <c r="E123" s="113" t="s">
        <v>204</v>
      </c>
      <c r="F123" s="113" t="s">
        <v>429</v>
      </c>
      <c r="G123" s="114">
        <v>6</v>
      </c>
      <c r="H123" s="115"/>
      <c r="I123" s="116"/>
      <c r="J123" s="115"/>
      <c r="K123" s="114">
        <v>6</v>
      </c>
      <c r="L123" s="115"/>
    </row>
    <row r="124" spans="1:12" ht="12.75">
      <c r="A124" s="108" t="s">
        <v>390</v>
      </c>
      <c r="B124" s="103">
        <v>41</v>
      </c>
      <c r="C124" s="109"/>
      <c r="D124" s="113"/>
      <c r="E124" s="113" t="s">
        <v>204</v>
      </c>
      <c r="F124" s="113" t="s">
        <v>430</v>
      </c>
      <c r="G124" s="114">
        <v>7</v>
      </c>
      <c r="H124" s="115"/>
      <c r="I124" s="116"/>
      <c r="J124" s="115"/>
      <c r="K124" s="114">
        <v>7</v>
      </c>
      <c r="L124" s="115"/>
    </row>
    <row r="125" spans="1:12" ht="12.75">
      <c r="A125" s="108" t="s">
        <v>391</v>
      </c>
      <c r="B125" s="103">
        <v>41</v>
      </c>
      <c r="C125" s="109"/>
      <c r="D125" s="113"/>
      <c r="E125" s="113" t="s">
        <v>207</v>
      </c>
      <c r="F125" s="113" t="s">
        <v>208</v>
      </c>
      <c r="G125" s="114">
        <v>1</v>
      </c>
      <c r="H125" s="115"/>
      <c r="I125" s="116"/>
      <c r="J125" s="115"/>
      <c r="K125" s="114">
        <v>1</v>
      </c>
      <c r="L125" s="115"/>
    </row>
    <row r="126" spans="1:12" ht="12.75">
      <c r="A126" s="108" t="s">
        <v>392</v>
      </c>
      <c r="B126" s="103">
        <v>41</v>
      </c>
      <c r="C126" s="109"/>
      <c r="D126" s="113"/>
      <c r="E126" s="113" t="s">
        <v>209</v>
      </c>
      <c r="F126" s="113" t="s">
        <v>210</v>
      </c>
      <c r="G126" s="114">
        <v>0.2</v>
      </c>
      <c r="H126" s="115"/>
      <c r="I126" s="116"/>
      <c r="J126" s="115"/>
      <c r="K126" s="114">
        <v>0.2</v>
      </c>
      <c r="L126" s="115"/>
    </row>
    <row r="127" spans="1:12" ht="12.75">
      <c r="A127" s="108" t="s">
        <v>393</v>
      </c>
      <c r="B127" s="103">
        <v>41</v>
      </c>
      <c r="C127" s="109"/>
      <c r="D127" s="113"/>
      <c r="E127" s="113" t="s">
        <v>137</v>
      </c>
      <c r="F127" s="113" t="s">
        <v>138</v>
      </c>
      <c r="G127" s="114">
        <v>2</v>
      </c>
      <c r="H127" s="115"/>
      <c r="I127" s="116"/>
      <c r="J127" s="115"/>
      <c r="K127" s="114">
        <v>2</v>
      </c>
      <c r="L127" s="115"/>
    </row>
    <row r="128" spans="1:12" ht="12.75">
      <c r="A128" s="108" t="s">
        <v>394</v>
      </c>
      <c r="B128" s="103">
        <v>41</v>
      </c>
      <c r="C128" s="109"/>
      <c r="D128" s="113"/>
      <c r="E128" s="113" t="s">
        <v>146</v>
      </c>
      <c r="F128" s="113" t="s">
        <v>233</v>
      </c>
      <c r="G128" s="114">
        <v>1</v>
      </c>
      <c r="H128" s="115"/>
      <c r="I128" s="116"/>
      <c r="J128" s="115"/>
      <c r="K128" s="114">
        <v>1</v>
      </c>
      <c r="L128" s="115"/>
    </row>
    <row r="129" spans="1:12" ht="12.75">
      <c r="A129" s="108" t="s">
        <v>396</v>
      </c>
      <c r="B129" s="103">
        <v>52</v>
      </c>
      <c r="C129" s="109"/>
      <c r="D129" s="113"/>
      <c r="E129" s="113" t="s">
        <v>475</v>
      </c>
      <c r="F129" s="113" t="s">
        <v>476</v>
      </c>
      <c r="G129" s="114"/>
      <c r="H129" s="158">
        <v>0</v>
      </c>
      <c r="I129" s="116"/>
      <c r="J129" s="115"/>
      <c r="K129" s="114"/>
      <c r="L129" s="158">
        <v>0</v>
      </c>
    </row>
    <row r="130" spans="1:12" ht="12.75">
      <c r="A130" s="108" t="s">
        <v>399</v>
      </c>
      <c r="B130" s="103">
        <v>41</v>
      </c>
      <c r="C130" s="109"/>
      <c r="D130" s="113"/>
      <c r="E130" s="113" t="s">
        <v>134</v>
      </c>
      <c r="F130" s="113" t="s">
        <v>454</v>
      </c>
      <c r="G130" s="114">
        <v>0.6000000000000001</v>
      </c>
      <c r="H130" s="115"/>
      <c r="I130" s="116"/>
      <c r="J130" s="115"/>
      <c r="K130" s="114">
        <v>0.6000000000000001</v>
      </c>
      <c r="L130" s="115"/>
    </row>
    <row r="131" spans="1:12" ht="12.75">
      <c r="A131" s="108" t="s">
        <v>400</v>
      </c>
      <c r="B131" s="103">
        <v>41</v>
      </c>
      <c r="C131" s="109"/>
      <c r="D131" s="113"/>
      <c r="E131" s="113" t="s">
        <v>255</v>
      </c>
      <c r="F131" s="113" t="s">
        <v>256</v>
      </c>
      <c r="G131" s="114">
        <v>1.3</v>
      </c>
      <c r="H131" s="115"/>
      <c r="I131" s="116"/>
      <c r="J131" s="115"/>
      <c r="K131" s="114">
        <v>1.3</v>
      </c>
      <c r="L131" s="115"/>
    </row>
    <row r="132" spans="1:12" ht="12.75">
      <c r="A132" s="108" t="s">
        <v>403</v>
      </c>
      <c r="B132" s="103"/>
      <c r="C132" s="109"/>
      <c r="D132" s="110" t="s">
        <v>477</v>
      </c>
      <c r="E132" s="110" t="s">
        <v>478</v>
      </c>
      <c r="F132" s="110"/>
      <c r="G132" s="111">
        <f>SUM(G133:G163)</f>
        <v>122.1</v>
      </c>
      <c r="H132" s="112">
        <f>SUM(H133:H163)</f>
        <v>0</v>
      </c>
      <c r="I132" s="111">
        <f>SUM(I133:I163)</f>
        <v>0</v>
      </c>
      <c r="J132" s="112">
        <f>SUM(J133:J163)</f>
        <v>0</v>
      </c>
      <c r="K132" s="111">
        <f>SUM(K133:K163)</f>
        <v>122.1</v>
      </c>
      <c r="L132" s="112">
        <f>SUM(L133:L163)</f>
        <v>0</v>
      </c>
    </row>
    <row r="133" spans="1:12" ht="12.75">
      <c r="A133" s="108" t="s">
        <v>404</v>
      </c>
      <c r="B133" s="103">
        <v>41</v>
      </c>
      <c r="C133" s="109"/>
      <c r="D133" s="113"/>
      <c r="E133" s="113" t="s">
        <v>101</v>
      </c>
      <c r="F133" s="113" t="s">
        <v>102</v>
      </c>
      <c r="G133" s="114">
        <v>75.9</v>
      </c>
      <c r="H133" s="115"/>
      <c r="I133" s="116"/>
      <c r="J133" s="115"/>
      <c r="K133" s="114">
        <v>75.9</v>
      </c>
      <c r="L133" s="115"/>
    </row>
    <row r="134" spans="1:12" ht="12.75">
      <c r="A134" s="108" t="s">
        <v>406</v>
      </c>
      <c r="B134" s="103">
        <v>41</v>
      </c>
      <c r="C134" s="109"/>
      <c r="D134" s="113"/>
      <c r="E134" s="113" t="s">
        <v>103</v>
      </c>
      <c r="F134" s="113" t="s">
        <v>104</v>
      </c>
      <c r="G134" s="114">
        <v>4.9</v>
      </c>
      <c r="H134" s="115"/>
      <c r="I134" s="116"/>
      <c r="J134" s="115"/>
      <c r="K134" s="114">
        <v>4.9</v>
      </c>
      <c r="L134" s="115"/>
    </row>
    <row r="135" spans="1:12" ht="12.75">
      <c r="A135" s="108" t="s">
        <v>407</v>
      </c>
      <c r="B135" s="103">
        <v>41</v>
      </c>
      <c r="C135" s="109"/>
      <c r="D135" s="113"/>
      <c r="E135" s="113" t="s">
        <v>253</v>
      </c>
      <c r="F135" s="113" t="s">
        <v>254</v>
      </c>
      <c r="G135" s="114">
        <v>3.9</v>
      </c>
      <c r="H135" s="115"/>
      <c r="I135" s="116"/>
      <c r="J135" s="115"/>
      <c r="K135" s="114">
        <v>3.9</v>
      </c>
      <c r="L135" s="115"/>
    </row>
    <row r="136" spans="1:12" ht="12.75">
      <c r="A136" s="108" t="s">
        <v>409</v>
      </c>
      <c r="B136" s="103">
        <v>41</v>
      </c>
      <c r="C136" s="109"/>
      <c r="D136" s="113"/>
      <c r="E136" s="113" t="s">
        <v>105</v>
      </c>
      <c r="F136" s="113" t="s">
        <v>106</v>
      </c>
      <c r="G136" s="114">
        <v>5.9</v>
      </c>
      <c r="H136" s="115"/>
      <c r="I136" s="116"/>
      <c r="J136" s="115"/>
      <c r="K136" s="114">
        <v>5.9</v>
      </c>
      <c r="L136" s="115"/>
    </row>
    <row r="137" spans="1:12" ht="12.75">
      <c r="A137" s="108" t="s">
        <v>410</v>
      </c>
      <c r="B137" s="103">
        <v>41</v>
      </c>
      <c r="C137" s="109"/>
      <c r="D137" s="113"/>
      <c r="E137" s="113" t="s">
        <v>107</v>
      </c>
      <c r="F137" s="113" t="s">
        <v>108</v>
      </c>
      <c r="G137" s="114">
        <v>7.4</v>
      </c>
      <c r="H137" s="115"/>
      <c r="I137" s="116"/>
      <c r="J137" s="115"/>
      <c r="K137" s="114">
        <v>7.4</v>
      </c>
      <c r="L137" s="115"/>
    </row>
    <row r="138" spans="1:12" ht="12.75">
      <c r="A138" s="108" t="s">
        <v>412</v>
      </c>
      <c r="B138" s="103">
        <v>41</v>
      </c>
      <c r="C138" s="109"/>
      <c r="D138" s="113"/>
      <c r="E138" s="113" t="s">
        <v>221</v>
      </c>
      <c r="F138" s="113" t="s">
        <v>222</v>
      </c>
      <c r="G138" s="114">
        <v>0.5</v>
      </c>
      <c r="H138" s="115"/>
      <c r="I138" s="116"/>
      <c r="J138" s="115"/>
      <c r="K138" s="114">
        <v>0.5</v>
      </c>
      <c r="L138" s="115"/>
    </row>
    <row r="139" spans="1:12" ht="12.75">
      <c r="A139" s="108" t="s">
        <v>414</v>
      </c>
      <c r="B139" s="103">
        <v>41</v>
      </c>
      <c r="C139" s="109"/>
      <c r="D139" s="113"/>
      <c r="E139" s="113" t="s">
        <v>109</v>
      </c>
      <c r="F139" s="113" t="s">
        <v>110</v>
      </c>
      <c r="G139" s="114">
        <v>1.1</v>
      </c>
      <c r="H139" s="115"/>
      <c r="I139" s="116"/>
      <c r="J139" s="115"/>
      <c r="K139" s="114">
        <v>1.1</v>
      </c>
      <c r="L139" s="115"/>
    </row>
    <row r="140" spans="1:12" ht="12.75">
      <c r="A140" s="108" t="s">
        <v>415</v>
      </c>
      <c r="B140" s="103">
        <v>41</v>
      </c>
      <c r="C140" s="109"/>
      <c r="D140" s="113"/>
      <c r="E140" s="113" t="s">
        <v>111</v>
      </c>
      <c r="F140" s="113" t="s">
        <v>112</v>
      </c>
      <c r="G140" s="114">
        <v>1.1</v>
      </c>
      <c r="H140" s="115"/>
      <c r="I140" s="116"/>
      <c r="J140" s="115"/>
      <c r="K140" s="114">
        <v>1.1</v>
      </c>
      <c r="L140" s="115"/>
    </row>
    <row r="141" spans="1:12" ht="12.75">
      <c r="A141" s="108" t="s">
        <v>416</v>
      </c>
      <c r="B141" s="103">
        <v>41</v>
      </c>
      <c r="C141" s="109"/>
      <c r="D141" s="113"/>
      <c r="E141" s="113" t="s">
        <v>113</v>
      </c>
      <c r="F141" s="113" t="s">
        <v>114</v>
      </c>
      <c r="G141" s="114">
        <v>0.6000000000000001</v>
      </c>
      <c r="H141" s="115"/>
      <c r="I141" s="116"/>
      <c r="J141" s="115"/>
      <c r="K141" s="114">
        <v>0.6000000000000001</v>
      </c>
      <c r="L141" s="115"/>
    </row>
    <row r="142" spans="1:12" ht="12.75">
      <c r="A142" s="108" t="s">
        <v>479</v>
      </c>
      <c r="B142" s="103">
        <v>41</v>
      </c>
      <c r="C142" s="109"/>
      <c r="D142" s="113"/>
      <c r="E142" s="113" t="s">
        <v>116</v>
      </c>
      <c r="F142" s="113" t="s">
        <v>117</v>
      </c>
      <c r="G142" s="114">
        <v>2.3</v>
      </c>
      <c r="H142" s="115"/>
      <c r="I142" s="116"/>
      <c r="J142" s="115"/>
      <c r="K142" s="114">
        <v>2.3</v>
      </c>
      <c r="L142" s="115"/>
    </row>
    <row r="143" spans="1:12" ht="12.75">
      <c r="A143" s="108" t="s">
        <v>480</v>
      </c>
      <c r="B143" s="103">
        <v>41</v>
      </c>
      <c r="C143" s="109"/>
      <c r="D143" s="113"/>
      <c r="E143" s="113" t="s">
        <v>119</v>
      </c>
      <c r="F143" s="113" t="s">
        <v>120</v>
      </c>
      <c r="G143" s="114">
        <v>0.7</v>
      </c>
      <c r="H143" s="115"/>
      <c r="I143" s="116"/>
      <c r="J143" s="115"/>
      <c r="K143" s="114">
        <v>0.7</v>
      </c>
      <c r="L143" s="115"/>
    </row>
    <row r="144" spans="1:12" ht="12.75">
      <c r="A144" s="108" t="s">
        <v>481</v>
      </c>
      <c r="B144" s="103">
        <v>41</v>
      </c>
      <c r="C144" s="109"/>
      <c r="D144" s="113"/>
      <c r="E144" s="113" t="s">
        <v>125</v>
      </c>
      <c r="F144" s="113" t="s">
        <v>126</v>
      </c>
      <c r="G144" s="114">
        <v>3.9</v>
      </c>
      <c r="H144" s="115"/>
      <c r="I144" s="116"/>
      <c r="J144" s="115"/>
      <c r="K144" s="114">
        <v>3.9</v>
      </c>
      <c r="L144" s="115"/>
    </row>
    <row r="145" spans="1:12" ht="12.75">
      <c r="A145" s="108" t="s">
        <v>482</v>
      </c>
      <c r="B145" s="103">
        <v>41</v>
      </c>
      <c r="C145" s="109"/>
      <c r="D145" s="113"/>
      <c r="E145" s="113" t="s">
        <v>128</v>
      </c>
      <c r="F145" s="113" t="s">
        <v>129</v>
      </c>
      <c r="G145" s="114">
        <v>0.5</v>
      </c>
      <c r="H145" s="115"/>
      <c r="I145" s="116"/>
      <c r="J145" s="115"/>
      <c r="K145" s="114">
        <v>0.5</v>
      </c>
      <c r="L145" s="115"/>
    </row>
    <row r="146" spans="1:12" ht="12.75">
      <c r="A146" s="108" t="s">
        <v>483</v>
      </c>
      <c r="B146" s="103">
        <v>41</v>
      </c>
      <c r="C146" s="109"/>
      <c r="D146" s="113"/>
      <c r="E146" s="113" t="s">
        <v>131</v>
      </c>
      <c r="F146" s="113" t="s">
        <v>132</v>
      </c>
      <c r="G146" s="114">
        <v>0.1</v>
      </c>
      <c r="H146" s="115"/>
      <c r="I146" s="116"/>
      <c r="J146" s="115"/>
      <c r="K146" s="114">
        <v>0.1</v>
      </c>
      <c r="L146" s="115"/>
    </row>
    <row r="147" spans="1:12" ht="12.75">
      <c r="A147" s="108" t="s">
        <v>484</v>
      </c>
      <c r="B147" s="103">
        <v>41</v>
      </c>
      <c r="C147" s="109"/>
      <c r="D147" s="113"/>
      <c r="E147" s="113" t="s">
        <v>204</v>
      </c>
      <c r="F147" s="113" t="s">
        <v>429</v>
      </c>
      <c r="G147" s="114">
        <v>0.8</v>
      </c>
      <c r="H147" s="115"/>
      <c r="I147" s="116"/>
      <c r="J147" s="115"/>
      <c r="K147" s="114">
        <v>0.8</v>
      </c>
      <c r="L147" s="115"/>
    </row>
    <row r="148" spans="1:12" ht="12.75">
      <c r="A148" s="108" t="s">
        <v>485</v>
      </c>
      <c r="B148" s="103">
        <v>41</v>
      </c>
      <c r="C148" s="109"/>
      <c r="D148" s="113"/>
      <c r="E148" s="113" t="s">
        <v>204</v>
      </c>
      <c r="F148" s="113" t="s">
        <v>430</v>
      </c>
      <c r="G148" s="114">
        <v>2.5</v>
      </c>
      <c r="H148" s="115"/>
      <c r="I148" s="116"/>
      <c r="J148" s="115"/>
      <c r="K148" s="114">
        <v>2.5</v>
      </c>
      <c r="L148" s="115"/>
    </row>
    <row r="149" spans="1:12" ht="12.75">
      <c r="A149" s="108" t="s">
        <v>486</v>
      </c>
      <c r="B149" s="103">
        <v>41</v>
      </c>
      <c r="C149" s="109"/>
      <c r="D149" s="113"/>
      <c r="E149" s="113" t="s">
        <v>207</v>
      </c>
      <c r="F149" s="113" t="s">
        <v>208</v>
      </c>
      <c r="G149" s="114">
        <v>0.4</v>
      </c>
      <c r="H149" s="115"/>
      <c r="I149" s="116"/>
      <c r="J149" s="115"/>
      <c r="K149" s="114">
        <v>0.4</v>
      </c>
      <c r="L149" s="115"/>
    </row>
    <row r="150" spans="1:12" ht="12.75">
      <c r="A150" s="108" t="s">
        <v>487</v>
      </c>
      <c r="B150" s="103">
        <v>41</v>
      </c>
      <c r="C150" s="109"/>
      <c r="D150" s="113"/>
      <c r="E150" s="113" t="s">
        <v>209</v>
      </c>
      <c r="F150" s="113" t="s">
        <v>210</v>
      </c>
      <c r="G150" s="114">
        <v>0.5</v>
      </c>
      <c r="H150" s="115"/>
      <c r="I150" s="116"/>
      <c r="J150" s="115"/>
      <c r="K150" s="114">
        <v>0.5</v>
      </c>
      <c r="L150" s="115"/>
    </row>
    <row r="151" spans="1:12" ht="12.75">
      <c r="A151" s="108" t="s">
        <v>488</v>
      </c>
      <c r="B151" s="103">
        <v>41</v>
      </c>
      <c r="C151" s="109"/>
      <c r="D151" s="113"/>
      <c r="E151" s="113" t="s">
        <v>137</v>
      </c>
      <c r="F151" s="113" t="s">
        <v>138</v>
      </c>
      <c r="G151" s="114">
        <v>1.4</v>
      </c>
      <c r="H151" s="115"/>
      <c r="I151" s="116"/>
      <c r="J151" s="115"/>
      <c r="K151" s="114">
        <v>1.4</v>
      </c>
      <c r="L151" s="115"/>
    </row>
    <row r="152" spans="1:12" ht="12.75">
      <c r="A152" s="108" t="s">
        <v>489</v>
      </c>
      <c r="B152" s="103">
        <v>41</v>
      </c>
      <c r="C152" s="109"/>
      <c r="D152" s="113"/>
      <c r="E152" s="113" t="s">
        <v>432</v>
      </c>
      <c r="F152" s="113" t="s">
        <v>433</v>
      </c>
      <c r="G152" s="114">
        <v>0.9</v>
      </c>
      <c r="H152" s="115"/>
      <c r="I152" s="116"/>
      <c r="J152" s="115"/>
      <c r="K152" s="114">
        <v>0.9</v>
      </c>
      <c r="L152" s="115"/>
    </row>
    <row r="153" spans="1:12" ht="12.75">
      <c r="A153" s="108" t="s">
        <v>490</v>
      </c>
      <c r="B153" s="103">
        <v>41</v>
      </c>
      <c r="C153" s="109"/>
      <c r="D153" s="113"/>
      <c r="E153" s="113" t="s">
        <v>215</v>
      </c>
      <c r="F153" s="113" t="s">
        <v>453</v>
      </c>
      <c r="G153" s="114">
        <v>0.9</v>
      </c>
      <c r="H153" s="115"/>
      <c r="I153" s="116"/>
      <c r="J153" s="115"/>
      <c r="K153" s="114">
        <v>0.9</v>
      </c>
      <c r="L153" s="115"/>
    </row>
    <row r="154" spans="1:12" ht="12.75">
      <c r="A154" s="108" t="s">
        <v>491</v>
      </c>
      <c r="B154" s="103">
        <v>41</v>
      </c>
      <c r="C154" s="109"/>
      <c r="D154" s="113"/>
      <c r="E154" s="113" t="s">
        <v>437</v>
      </c>
      <c r="F154" s="113" t="s">
        <v>492</v>
      </c>
      <c r="G154" s="114">
        <v>0.30000000000000004</v>
      </c>
      <c r="H154" s="115"/>
      <c r="I154" s="116"/>
      <c r="J154" s="115"/>
      <c r="K154" s="114">
        <v>0.30000000000000004</v>
      </c>
      <c r="L154" s="115"/>
    </row>
    <row r="155" spans="1:12" ht="12.75">
      <c r="A155" s="108" t="s">
        <v>493</v>
      </c>
      <c r="B155" s="103">
        <v>41</v>
      </c>
      <c r="C155" s="109"/>
      <c r="D155" s="113"/>
      <c r="E155" s="113" t="s">
        <v>146</v>
      </c>
      <c r="F155" s="113" t="s">
        <v>233</v>
      </c>
      <c r="G155" s="114">
        <v>2.9</v>
      </c>
      <c r="H155" s="115"/>
      <c r="I155" s="116"/>
      <c r="J155" s="115"/>
      <c r="K155" s="114">
        <v>2.9</v>
      </c>
      <c r="L155" s="115"/>
    </row>
    <row r="156" spans="1:12" ht="12.75">
      <c r="A156" s="108" t="s">
        <v>494</v>
      </c>
      <c r="B156" s="103">
        <v>41</v>
      </c>
      <c r="C156" s="109"/>
      <c r="D156" s="113"/>
      <c r="E156" s="113" t="s">
        <v>182</v>
      </c>
      <c r="F156" s="113" t="s">
        <v>460</v>
      </c>
      <c r="G156" s="114">
        <v>0.4</v>
      </c>
      <c r="H156" s="115"/>
      <c r="I156" s="116"/>
      <c r="J156" s="115"/>
      <c r="K156" s="114">
        <v>0.4</v>
      </c>
      <c r="L156" s="115"/>
    </row>
    <row r="157" spans="1:12" ht="12.75">
      <c r="A157" s="108" t="s">
        <v>495</v>
      </c>
      <c r="B157" s="103">
        <v>41</v>
      </c>
      <c r="C157" s="109"/>
      <c r="D157" s="113"/>
      <c r="E157" s="113" t="s">
        <v>255</v>
      </c>
      <c r="F157" s="113" t="s">
        <v>256</v>
      </c>
      <c r="G157" s="114">
        <v>0.30000000000000004</v>
      </c>
      <c r="H157" s="115"/>
      <c r="I157" s="116"/>
      <c r="J157" s="115"/>
      <c r="K157" s="114">
        <v>0.30000000000000004</v>
      </c>
      <c r="L157" s="115"/>
    </row>
    <row r="158" spans="1:12" ht="12.75">
      <c r="A158" s="108" t="s">
        <v>496</v>
      </c>
      <c r="B158" s="103">
        <v>41</v>
      </c>
      <c r="C158" s="109"/>
      <c r="D158" s="113"/>
      <c r="E158" s="113" t="s">
        <v>287</v>
      </c>
      <c r="F158" s="113" t="s">
        <v>497</v>
      </c>
      <c r="G158" s="114">
        <v>2</v>
      </c>
      <c r="H158" s="115"/>
      <c r="I158" s="116"/>
      <c r="J158" s="115"/>
      <c r="K158" s="114">
        <v>2</v>
      </c>
      <c r="L158" s="115"/>
    </row>
    <row r="159" spans="1:12" ht="12.75">
      <c r="A159" s="108" t="s">
        <v>498</v>
      </c>
      <c r="B159" s="103">
        <v>52</v>
      </c>
      <c r="C159" s="109"/>
      <c r="D159" s="113"/>
      <c r="E159" s="173" t="s">
        <v>280</v>
      </c>
      <c r="F159" s="173" t="s">
        <v>464</v>
      </c>
      <c r="G159" s="169"/>
      <c r="H159" s="172">
        <v>0</v>
      </c>
      <c r="I159" s="116"/>
      <c r="J159" s="115"/>
      <c r="K159" s="169"/>
      <c r="L159" s="172">
        <v>0</v>
      </c>
    </row>
    <row r="160" spans="1:12" ht="12.75">
      <c r="A160" s="108" t="s">
        <v>499</v>
      </c>
      <c r="B160" s="103">
        <v>52</v>
      </c>
      <c r="C160" s="109"/>
      <c r="D160" s="113"/>
      <c r="E160" s="173" t="s">
        <v>280</v>
      </c>
      <c r="F160" s="173" t="s">
        <v>500</v>
      </c>
      <c r="G160" s="169"/>
      <c r="H160" s="172">
        <v>0</v>
      </c>
      <c r="I160" s="116"/>
      <c r="J160" s="115"/>
      <c r="K160" s="169"/>
      <c r="L160" s="172">
        <v>0</v>
      </c>
    </row>
    <row r="161" spans="1:12" ht="12.75">
      <c r="A161" s="108" t="s">
        <v>501</v>
      </c>
      <c r="B161" s="103">
        <v>52</v>
      </c>
      <c r="C161" s="109"/>
      <c r="D161" s="113"/>
      <c r="E161" s="173" t="s">
        <v>280</v>
      </c>
      <c r="F161" s="173" t="s">
        <v>502</v>
      </c>
      <c r="G161" s="169"/>
      <c r="H161" s="172">
        <v>0</v>
      </c>
      <c r="I161" s="116"/>
      <c r="J161" s="115"/>
      <c r="K161" s="169"/>
      <c r="L161" s="172">
        <v>0</v>
      </c>
    </row>
    <row r="162" spans="1:12" ht="12.75">
      <c r="A162" s="108" t="s">
        <v>503</v>
      </c>
      <c r="B162" s="103"/>
      <c r="C162" s="109"/>
      <c r="D162" s="113"/>
      <c r="E162" s="173" t="s">
        <v>174</v>
      </c>
      <c r="F162" s="173" t="s">
        <v>504</v>
      </c>
      <c r="G162" s="169">
        <v>0</v>
      </c>
      <c r="H162" s="172"/>
      <c r="I162" s="116"/>
      <c r="J162" s="115"/>
      <c r="K162" s="169">
        <v>0</v>
      </c>
      <c r="L162" s="172"/>
    </row>
    <row r="163" spans="1:12" ht="12.75">
      <c r="A163" s="108" t="s">
        <v>505</v>
      </c>
      <c r="B163" s="103">
        <v>52</v>
      </c>
      <c r="C163" s="109"/>
      <c r="D163" s="113"/>
      <c r="E163" s="173" t="s">
        <v>280</v>
      </c>
      <c r="F163" s="173" t="s">
        <v>506</v>
      </c>
      <c r="G163" s="169"/>
      <c r="H163" s="172">
        <v>0</v>
      </c>
      <c r="I163" s="116"/>
      <c r="J163" s="115"/>
      <c r="K163" s="169"/>
      <c r="L163" s="172">
        <v>0</v>
      </c>
    </row>
    <row r="164" spans="1:12" ht="12.75">
      <c r="A164" s="108" t="s">
        <v>507</v>
      </c>
      <c r="B164" s="103"/>
      <c r="C164" s="109"/>
      <c r="D164" s="110" t="s">
        <v>508</v>
      </c>
      <c r="E164" s="110" t="s">
        <v>509</v>
      </c>
      <c r="F164" s="110"/>
      <c r="G164" s="111">
        <f>SUM(G165:G194)</f>
        <v>130.60000000000002</v>
      </c>
      <c r="H164" s="112">
        <f>SUM(H165:H194)</f>
        <v>0</v>
      </c>
      <c r="I164" s="111">
        <f>SUM(I165:I194)</f>
        <v>0</v>
      </c>
      <c r="J164" s="112">
        <f>SUM(J165:J194)</f>
        <v>0</v>
      </c>
      <c r="K164" s="111">
        <f>SUM(K165:K194)</f>
        <v>130.60000000000002</v>
      </c>
      <c r="L164" s="112">
        <f>SUM(L165:L194)</f>
        <v>0</v>
      </c>
    </row>
    <row r="165" spans="1:12" ht="12.75">
      <c r="A165" s="108" t="s">
        <v>510</v>
      </c>
      <c r="B165" s="103">
        <v>41</v>
      </c>
      <c r="C165" s="109"/>
      <c r="D165" s="113"/>
      <c r="E165" s="113" t="s">
        <v>101</v>
      </c>
      <c r="F165" s="113" t="s">
        <v>102</v>
      </c>
      <c r="G165" s="114">
        <v>42</v>
      </c>
      <c r="H165" s="115"/>
      <c r="I165" s="116"/>
      <c r="J165" s="115"/>
      <c r="K165" s="114">
        <v>42</v>
      </c>
      <c r="L165" s="115"/>
    </row>
    <row r="166" spans="1:12" ht="12.75">
      <c r="A166" s="108" t="s">
        <v>511</v>
      </c>
      <c r="B166" s="103">
        <v>41</v>
      </c>
      <c r="C166" s="109"/>
      <c r="D166" s="113"/>
      <c r="E166" s="113" t="s">
        <v>103</v>
      </c>
      <c r="F166" s="113" t="s">
        <v>104</v>
      </c>
      <c r="G166" s="114">
        <v>2.5</v>
      </c>
      <c r="H166" s="115"/>
      <c r="I166" s="116"/>
      <c r="J166" s="115"/>
      <c r="K166" s="114">
        <v>2.5</v>
      </c>
      <c r="L166" s="115"/>
    </row>
    <row r="167" spans="1:12" ht="12.75">
      <c r="A167" s="108" t="s">
        <v>512</v>
      </c>
      <c r="B167" s="103">
        <v>41</v>
      </c>
      <c r="C167" s="109"/>
      <c r="D167" s="113"/>
      <c r="E167" s="113" t="s">
        <v>253</v>
      </c>
      <c r="F167" s="113" t="s">
        <v>254</v>
      </c>
      <c r="G167" s="114">
        <v>1.3</v>
      </c>
      <c r="H167" s="115"/>
      <c r="I167" s="116"/>
      <c r="J167" s="115"/>
      <c r="K167" s="114">
        <v>1.3</v>
      </c>
      <c r="L167" s="115"/>
    </row>
    <row r="168" spans="1:12" ht="12.75">
      <c r="A168" s="108" t="s">
        <v>513</v>
      </c>
      <c r="B168" s="103">
        <v>41</v>
      </c>
      <c r="C168" s="109"/>
      <c r="D168" s="113"/>
      <c r="E168" s="113" t="s">
        <v>105</v>
      </c>
      <c r="F168" s="113" t="s">
        <v>106</v>
      </c>
      <c r="G168" s="114">
        <v>4</v>
      </c>
      <c r="H168" s="115"/>
      <c r="I168" s="116"/>
      <c r="J168" s="115"/>
      <c r="K168" s="114">
        <v>4</v>
      </c>
      <c r="L168" s="115"/>
    </row>
    <row r="169" spans="1:12" ht="12.75">
      <c r="A169" s="108" t="s">
        <v>514</v>
      </c>
      <c r="B169" s="103">
        <v>41</v>
      </c>
      <c r="C169" s="109"/>
      <c r="D169" s="113"/>
      <c r="E169" s="113" t="s">
        <v>107</v>
      </c>
      <c r="F169" s="113" t="s">
        <v>108</v>
      </c>
      <c r="G169" s="114">
        <v>3.5</v>
      </c>
      <c r="H169" s="115"/>
      <c r="I169" s="116"/>
      <c r="J169" s="115"/>
      <c r="K169" s="114">
        <v>3.5</v>
      </c>
      <c r="L169" s="115"/>
    </row>
    <row r="170" spans="1:12" ht="12.75">
      <c r="A170" s="108" t="s">
        <v>515</v>
      </c>
      <c r="B170" s="103">
        <v>41</v>
      </c>
      <c r="C170" s="109"/>
      <c r="D170" s="113"/>
      <c r="E170" s="113" t="s">
        <v>109</v>
      </c>
      <c r="F170" s="113" t="s">
        <v>110</v>
      </c>
      <c r="G170" s="114">
        <v>0.8</v>
      </c>
      <c r="H170" s="115"/>
      <c r="I170" s="116"/>
      <c r="J170" s="115"/>
      <c r="K170" s="114">
        <v>0.8</v>
      </c>
      <c r="L170" s="115"/>
    </row>
    <row r="171" spans="1:12" ht="12.75">
      <c r="A171" s="108" t="s">
        <v>516</v>
      </c>
      <c r="B171" s="103">
        <v>41</v>
      </c>
      <c r="C171" s="109"/>
      <c r="D171" s="113"/>
      <c r="E171" s="113" t="s">
        <v>111</v>
      </c>
      <c r="F171" s="113" t="s">
        <v>112</v>
      </c>
      <c r="G171" s="114">
        <v>3.6</v>
      </c>
      <c r="H171" s="115"/>
      <c r="I171" s="116"/>
      <c r="J171" s="115"/>
      <c r="K171" s="114">
        <v>3.6</v>
      </c>
      <c r="L171" s="115"/>
    </row>
    <row r="172" spans="1:12" ht="12.75">
      <c r="A172" s="108" t="s">
        <v>517</v>
      </c>
      <c r="B172" s="103">
        <v>41</v>
      </c>
      <c r="C172" s="109"/>
      <c r="D172" s="113"/>
      <c r="E172" s="113" t="s">
        <v>113</v>
      </c>
      <c r="F172" s="113" t="s">
        <v>114</v>
      </c>
      <c r="G172" s="114">
        <v>0.5</v>
      </c>
      <c r="H172" s="115"/>
      <c r="I172" s="116"/>
      <c r="J172" s="115"/>
      <c r="K172" s="114">
        <v>0.5</v>
      </c>
      <c r="L172" s="115"/>
    </row>
    <row r="173" spans="1:12" ht="12.75">
      <c r="A173" s="108" t="s">
        <v>518</v>
      </c>
      <c r="B173" s="103">
        <v>41</v>
      </c>
      <c r="C173" s="109"/>
      <c r="D173" s="113"/>
      <c r="E173" s="113" t="s">
        <v>116</v>
      </c>
      <c r="F173" s="113" t="s">
        <v>117</v>
      </c>
      <c r="G173" s="114">
        <v>1</v>
      </c>
      <c r="H173" s="115"/>
      <c r="I173" s="116"/>
      <c r="J173" s="115"/>
      <c r="K173" s="114">
        <v>1</v>
      </c>
      <c r="L173" s="115"/>
    </row>
    <row r="174" spans="1:12" ht="12.75">
      <c r="A174" s="108" t="s">
        <v>519</v>
      </c>
      <c r="B174" s="103">
        <v>41</v>
      </c>
      <c r="C174" s="109"/>
      <c r="D174" s="113"/>
      <c r="E174" s="113" t="s">
        <v>119</v>
      </c>
      <c r="F174" s="113" t="s">
        <v>120</v>
      </c>
      <c r="G174" s="114">
        <v>0.5</v>
      </c>
      <c r="H174" s="115"/>
      <c r="I174" s="116"/>
      <c r="J174" s="115"/>
      <c r="K174" s="114">
        <v>0.5</v>
      </c>
      <c r="L174" s="115"/>
    </row>
    <row r="175" spans="1:12" ht="12.75">
      <c r="A175" s="108" t="s">
        <v>520</v>
      </c>
      <c r="B175" s="103">
        <v>41</v>
      </c>
      <c r="C175" s="109"/>
      <c r="D175" s="113"/>
      <c r="E175" s="113" t="s">
        <v>125</v>
      </c>
      <c r="F175" s="113" t="s">
        <v>126</v>
      </c>
      <c r="G175" s="114">
        <v>1.6</v>
      </c>
      <c r="H175" s="115"/>
      <c r="I175" s="116"/>
      <c r="J175" s="115"/>
      <c r="K175" s="114">
        <v>1.6</v>
      </c>
      <c r="L175" s="115"/>
    </row>
    <row r="176" spans="1:12" ht="12.75">
      <c r="A176" s="108" t="s">
        <v>521</v>
      </c>
      <c r="B176" s="103">
        <v>41</v>
      </c>
      <c r="C176" s="109"/>
      <c r="D176" s="113"/>
      <c r="E176" s="113" t="s">
        <v>128</v>
      </c>
      <c r="F176" s="113" t="s">
        <v>129</v>
      </c>
      <c r="G176" s="114">
        <v>0.5</v>
      </c>
      <c r="H176" s="115"/>
      <c r="I176" s="116"/>
      <c r="J176" s="115"/>
      <c r="K176" s="114">
        <v>0.5</v>
      </c>
      <c r="L176" s="115"/>
    </row>
    <row r="177" spans="1:12" ht="12.75">
      <c r="A177" s="108" t="s">
        <v>522</v>
      </c>
      <c r="B177" s="103">
        <v>41</v>
      </c>
      <c r="C177" s="109"/>
      <c r="D177" s="113"/>
      <c r="E177" s="113" t="s">
        <v>131</v>
      </c>
      <c r="F177" s="113" t="s">
        <v>132</v>
      </c>
      <c r="G177" s="114">
        <v>0.2</v>
      </c>
      <c r="H177" s="115"/>
      <c r="I177" s="116"/>
      <c r="J177" s="115"/>
      <c r="K177" s="114">
        <v>0.2</v>
      </c>
      <c r="L177" s="115"/>
    </row>
    <row r="178" spans="1:12" ht="12.75">
      <c r="A178" s="108" t="s">
        <v>523</v>
      </c>
      <c r="B178" s="103">
        <v>41</v>
      </c>
      <c r="C178" s="109"/>
      <c r="D178" s="113"/>
      <c r="E178" s="113" t="s">
        <v>204</v>
      </c>
      <c r="F178" s="113" t="s">
        <v>429</v>
      </c>
      <c r="G178" s="114">
        <v>1</v>
      </c>
      <c r="H178" s="115"/>
      <c r="I178" s="116"/>
      <c r="J178" s="115"/>
      <c r="K178" s="114">
        <v>1</v>
      </c>
      <c r="L178" s="115"/>
    </row>
    <row r="179" spans="1:12" ht="12.75">
      <c r="A179" s="108" t="s">
        <v>524</v>
      </c>
      <c r="B179" s="103">
        <v>41</v>
      </c>
      <c r="C179" s="109"/>
      <c r="D179" s="113"/>
      <c r="E179" s="113" t="s">
        <v>204</v>
      </c>
      <c r="F179" s="113" t="s">
        <v>430</v>
      </c>
      <c r="G179" s="114">
        <v>1.9</v>
      </c>
      <c r="H179" s="115"/>
      <c r="I179" s="116"/>
      <c r="J179" s="115"/>
      <c r="K179" s="114">
        <v>1.9</v>
      </c>
      <c r="L179" s="115"/>
    </row>
    <row r="180" spans="1:12" ht="12.75">
      <c r="A180" s="108" t="s">
        <v>525</v>
      </c>
      <c r="B180" s="103">
        <v>41</v>
      </c>
      <c r="C180" s="109"/>
      <c r="D180" s="113"/>
      <c r="E180" s="113" t="s">
        <v>207</v>
      </c>
      <c r="F180" s="113" t="s">
        <v>208</v>
      </c>
      <c r="G180" s="114">
        <v>0.6000000000000001</v>
      </c>
      <c r="H180" s="115"/>
      <c r="I180" s="116"/>
      <c r="J180" s="115"/>
      <c r="K180" s="114">
        <v>0.6000000000000001</v>
      </c>
      <c r="L180" s="115"/>
    </row>
    <row r="181" spans="1:12" ht="12.75">
      <c r="A181" s="108" t="s">
        <v>526</v>
      </c>
      <c r="B181" s="103">
        <v>41</v>
      </c>
      <c r="C181" s="109"/>
      <c r="D181" s="113"/>
      <c r="E181" s="113" t="s">
        <v>209</v>
      </c>
      <c r="F181" s="113" t="s">
        <v>210</v>
      </c>
      <c r="G181" s="114">
        <v>0.8</v>
      </c>
      <c r="H181" s="115"/>
      <c r="I181" s="116"/>
      <c r="J181" s="115"/>
      <c r="K181" s="114">
        <v>0.8</v>
      </c>
      <c r="L181" s="115"/>
    </row>
    <row r="182" spans="1:12" ht="12.75">
      <c r="A182" s="108" t="s">
        <v>527</v>
      </c>
      <c r="B182" s="103">
        <v>41</v>
      </c>
      <c r="C182" s="109"/>
      <c r="D182" s="113"/>
      <c r="E182" s="113" t="s">
        <v>137</v>
      </c>
      <c r="F182" s="113" t="s">
        <v>138</v>
      </c>
      <c r="G182" s="114">
        <v>30</v>
      </c>
      <c r="H182" s="115"/>
      <c r="I182" s="116"/>
      <c r="J182" s="115"/>
      <c r="K182" s="114">
        <v>30</v>
      </c>
      <c r="L182" s="115"/>
    </row>
    <row r="183" spans="1:12" ht="12.75">
      <c r="A183" s="108" t="s">
        <v>528</v>
      </c>
      <c r="B183" s="103">
        <v>41</v>
      </c>
      <c r="C183" s="109"/>
      <c r="D183" s="113"/>
      <c r="E183" s="113" t="s">
        <v>177</v>
      </c>
      <c r="F183" s="113" t="s">
        <v>529</v>
      </c>
      <c r="G183" s="114">
        <v>0</v>
      </c>
      <c r="H183" s="115"/>
      <c r="I183" s="116"/>
      <c r="J183" s="115"/>
      <c r="K183" s="114">
        <v>0</v>
      </c>
      <c r="L183" s="115"/>
    </row>
    <row r="184" spans="1:12" ht="12.75">
      <c r="A184" s="108" t="s">
        <v>530</v>
      </c>
      <c r="B184" s="103">
        <v>41</v>
      </c>
      <c r="C184" s="109"/>
      <c r="D184" s="113"/>
      <c r="E184" s="113" t="s">
        <v>432</v>
      </c>
      <c r="F184" s="113" t="s">
        <v>433</v>
      </c>
      <c r="G184" s="114">
        <v>0.5</v>
      </c>
      <c r="H184" s="115"/>
      <c r="I184" s="116"/>
      <c r="J184" s="115"/>
      <c r="K184" s="114">
        <v>0.5</v>
      </c>
      <c r="L184" s="115"/>
    </row>
    <row r="185" spans="1:12" ht="12.75">
      <c r="A185" s="108" t="s">
        <v>531</v>
      </c>
      <c r="B185" s="103">
        <v>41</v>
      </c>
      <c r="C185" s="109"/>
      <c r="D185" s="113"/>
      <c r="E185" s="113" t="s">
        <v>215</v>
      </c>
      <c r="F185" s="113" t="s">
        <v>453</v>
      </c>
      <c r="G185" s="114">
        <v>0.5</v>
      </c>
      <c r="H185" s="115"/>
      <c r="I185" s="116"/>
      <c r="J185" s="115"/>
      <c r="K185" s="114">
        <v>0.5</v>
      </c>
      <c r="L185" s="115"/>
    </row>
    <row r="186" spans="1:12" ht="12.75">
      <c r="A186" s="108" t="s">
        <v>532</v>
      </c>
      <c r="B186" s="103">
        <v>41</v>
      </c>
      <c r="C186" s="109"/>
      <c r="D186" s="113"/>
      <c r="E186" s="113" t="s">
        <v>231</v>
      </c>
      <c r="F186" s="113" t="s">
        <v>533</v>
      </c>
      <c r="G186" s="114">
        <v>15</v>
      </c>
      <c r="H186" s="115"/>
      <c r="I186" s="116"/>
      <c r="J186" s="115"/>
      <c r="K186" s="114">
        <v>15</v>
      </c>
      <c r="L186" s="115"/>
    </row>
    <row r="187" spans="1:12" ht="12.75">
      <c r="A187" s="108" t="s">
        <v>534</v>
      </c>
      <c r="B187" s="103">
        <v>41</v>
      </c>
      <c r="C187" s="109"/>
      <c r="D187" s="113"/>
      <c r="E187" s="113" t="s">
        <v>231</v>
      </c>
      <c r="F187" s="113" t="s">
        <v>533</v>
      </c>
      <c r="G187" s="114">
        <v>10</v>
      </c>
      <c r="H187" s="115"/>
      <c r="I187" s="116"/>
      <c r="J187" s="115"/>
      <c r="K187" s="114">
        <v>10</v>
      </c>
      <c r="L187" s="115"/>
    </row>
    <row r="188" spans="1:12" ht="12.75">
      <c r="A188" s="108" t="s">
        <v>535</v>
      </c>
      <c r="B188" s="103">
        <v>41</v>
      </c>
      <c r="C188" s="109"/>
      <c r="D188" s="113"/>
      <c r="E188" s="113" t="s">
        <v>146</v>
      </c>
      <c r="F188" s="113" t="s">
        <v>233</v>
      </c>
      <c r="G188" s="114">
        <v>8</v>
      </c>
      <c r="H188" s="115"/>
      <c r="I188" s="116"/>
      <c r="J188" s="115"/>
      <c r="K188" s="114">
        <v>8</v>
      </c>
      <c r="L188" s="115"/>
    </row>
    <row r="189" spans="1:12" ht="12.75">
      <c r="A189" s="108" t="s">
        <v>536</v>
      </c>
      <c r="B189" s="103">
        <v>41</v>
      </c>
      <c r="C189" s="109"/>
      <c r="D189" s="113"/>
      <c r="E189" s="113" t="s">
        <v>182</v>
      </c>
      <c r="F189" s="113" t="s">
        <v>460</v>
      </c>
      <c r="G189" s="114">
        <v>0.1</v>
      </c>
      <c r="H189" s="115"/>
      <c r="I189" s="116"/>
      <c r="J189" s="115"/>
      <c r="K189" s="114">
        <v>0.1</v>
      </c>
      <c r="L189" s="115"/>
    </row>
    <row r="190" spans="1:12" ht="12.75">
      <c r="A190" s="108" t="s">
        <v>537</v>
      </c>
      <c r="B190" s="103">
        <v>41</v>
      </c>
      <c r="C190" s="109"/>
      <c r="D190" s="113"/>
      <c r="E190" s="113" t="s">
        <v>255</v>
      </c>
      <c r="F190" s="113" t="s">
        <v>256</v>
      </c>
      <c r="G190" s="114">
        <v>0.2</v>
      </c>
      <c r="H190" s="115"/>
      <c r="I190" s="116"/>
      <c r="J190" s="115"/>
      <c r="K190" s="114">
        <v>0.2</v>
      </c>
      <c r="L190" s="115"/>
    </row>
    <row r="191" spans="1:12" ht="12.75">
      <c r="A191" s="108" t="s">
        <v>538</v>
      </c>
      <c r="B191" s="103">
        <v>52</v>
      </c>
      <c r="C191" s="109"/>
      <c r="D191" s="113"/>
      <c r="E191" s="113" t="s">
        <v>280</v>
      </c>
      <c r="F191" s="173" t="s">
        <v>539</v>
      </c>
      <c r="G191" s="169"/>
      <c r="H191" s="158">
        <v>0</v>
      </c>
      <c r="I191" s="116"/>
      <c r="J191" s="115"/>
      <c r="K191" s="169"/>
      <c r="L191" s="158">
        <v>0</v>
      </c>
    </row>
    <row r="192" spans="1:12" ht="12.75">
      <c r="A192" s="108" t="s">
        <v>540</v>
      </c>
      <c r="B192" s="103"/>
      <c r="C192" s="109"/>
      <c r="D192" s="113"/>
      <c r="E192" s="113" t="s">
        <v>174</v>
      </c>
      <c r="F192" s="173" t="s">
        <v>504</v>
      </c>
      <c r="G192" s="169">
        <v>0</v>
      </c>
      <c r="H192" s="115"/>
      <c r="I192" s="116"/>
      <c r="J192" s="115"/>
      <c r="K192" s="169">
        <v>0</v>
      </c>
      <c r="L192" s="115"/>
    </row>
    <row r="193" spans="1:12" ht="12.75">
      <c r="A193" s="108" t="s">
        <v>541</v>
      </c>
      <c r="B193" s="103"/>
      <c r="C193" s="109"/>
      <c r="D193" s="113"/>
      <c r="E193" s="113" t="s">
        <v>146</v>
      </c>
      <c r="F193" s="173" t="s">
        <v>542</v>
      </c>
      <c r="G193" s="169">
        <v>0</v>
      </c>
      <c r="H193" s="115"/>
      <c r="I193" s="116"/>
      <c r="J193" s="115"/>
      <c r="K193" s="169">
        <v>0</v>
      </c>
      <c r="L193" s="115"/>
    </row>
    <row r="194" spans="1:12" ht="12.75">
      <c r="A194" s="108" t="s">
        <v>543</v>
      </c>
      <c r="B194" s="103"/>
      <c r="C194" s="109"/>
      <c r="D194" s="113"/>
      <c r="E194" s="113" t="s">
        <v>466</v>
      </c>
      <c r="F194" s="173" t="s">
        <v>544</v>
      </c>
      <c r="G194" s="169"/>
      <c r="H194" s="174">
        <v>0</v>
      </c>
      <c r="I194" s="175"/>
      <c r="J194" s="115"/>
      <c r="K194" s="169"/>
      <c r="L194" s="174">
        <v>0</v>
      </c>
    </row>
    <row r="195" spans="1:12" ht="12.75">
      <c r="A195" s="108" t="s">
        <v>545</v>
      </c>
      <c r="B195" s="103"/>
      <c r="C195" s="109"/>
      <c r="D195" s="110" t="s">
        <v>546</v>
      </c>
      <c r="E195" s="110" t="s">
        <v>547</v>
      </c>
      <c r="F195" s="110"/>
      <c r="G195" s="176">
        <f>SUM(G196:G202)</f>
        <v>1167</v>
      </c>
      <c r="H195" s="112">
        <f>SUM(H196:H202)</f>
        <v>0</v>
      </c>
      <c r="I195" s="177"/>
      <c r="J195" s="112">
        <f>SUM(J196:J202)</f>
        <v>0</v>
      </c>
      <c r="K195" s="176">
        <f>SUM(K196:K202)</f>
        <v>1167</v>
      </c>
      <c r="L195" s="112">
        <f>SUM(L196:L202)</f>
        <v>0</v>
      </c>
    </row>
    <row r="196" spans="1:12" ht="12.75">
      <c r="A196" s="108" t="s">
        <v>548</v>
      </c>
      <c r="B196" s="103">
        <v>111</v>
      </c>
      <c r="C196" s="109"/>
      <c r="D196" s="113"/>
      <c r="E196" s="113"/>
      <c r="F196" s="125" t="s">
        <v>549</v>
      </c>
      <c r="G196" s="126">
        <v>534</v>
      </c>
      <c r="H196" s="158">
        <v>0</v>
      </c>
      <c r="I196" s="178"/>
      <c r="J196" s="127"/>
      <c r="K196" s="126">
        <v>534</v>
      </c>
      <c r="L196" s="158">
        <v>0</v>
      </c>
    </row>
    <row r="197" spans="1:12" ht="12.75">
      <c r="A197" s="108" t="s">
        <v>550</v>
      </c>
      <c r="B197" s="103">
        <v>111</v>
      </c>
      <c r="C197" s="109"/>
      <c r="D197" s="113"/>
      <c r="E197" s="113"/>
      <c r="F197" s="125" t="s">
        <v>551</v>
      </c>
      <c r="G197" s="126">
        <v>382</v>
      </c>
      <c r="H197" s="158">
        <v>0</v>
      </c>
      <c r="I197" s="178"/>
      <c r="J197" s="127"/>
      <c r="K197" s="126">
        <v>382</v>
      </c>
      <c r="L197" s="158">
        <v>0</v>
      </c>
    </row>
    <row r="198" spans="1:12" ht="12.75">
      <c r="A198" s="108" t="s">
        <v>552</v>
      </c>
      <c r="B198" s="103">
        <v>111</v>
      </c>
      <c r="C198" s="109"/>
      <c r="D198" s="113"/>
      <c r="E198" s="113"/>
      <c r="F198" s="125" t="s">
        <v>553</v>
      </c>
      <c r="G198" s="126">
        <v>62</v>
      </c>
      <c r="H198" s="127"/>
      <c r="I198" s="178"/>
      <c r="J198" s="127"/>
      <c r="K198" s="126">
        <v>62</v>
      </c>
      <c r="L198" s="127"/>
    </row>
    <row r="199" spans="1:12" ht="12.75">
      <c r="A199" s="108" t="s">
        <v>554</v>
      </c>
      <c r="B199" s="103">
        <v>41</v>
      </c>
      <c r="C199" s="109"/>
      <c r="D199" s="113"/>
      <c r="E199" s="113"/>
      <c r="F199" s="125" t="s">
        <v>555</v>
      </c>
      <c r="G199" s="126">
        <v>41</v>
      </c>
      <c r="H199" s="127"/>
      <c r="I199" s="178"/>
      <c r="J199" s="127"/>
      <c r="K199" s="126">
        <v>41</v>
      </c>
      <c r="L199" s="127"/>
    </row>
    <row r="200" spans="1:12" ht="12.75">
      <c r="A200" s="108" t="s">
        <v>556</v>
      </c>
      <c r="B200" s="103">
        <v>41</v>
      </c>
      <c r="C200" s="109"/>
      <c r="D200" s="113"/>
      <c r="E200" s="113"/>
      <c r="F200" s="125" t="s">
        <v>557</v>
      </c>
      <c r="G200" s="126">
        <v>46</v>
      </c>
      <c r="H200" s="127"/>
      <c r="I200" s="178"/>
      <c r="J200" s="127"/>
      <c r="K200" s="126">
        <v>46</v>
      </c>
      <c r="L200" s="127"/>
    </row>
    <row r="201" spans="1:12" ht="12.75">
      <c r="A201" s="108" t="s">
        <v>558</v>
      </c>
      <c r="B201" s="103">
        <v>41</v>
      </c>
      <c r="C201" s="109"/>
      <c r="D201" s="113"/>
      <c r="E201" s="113"/>
      <c r="F201" s="125" t="s">
        <v>559</v>
      </c>
      <c r="G201" s="126">
        <v>55</v>
      </c>
      <c r="H201" s="127"/>
      <c r="I201" s="178"/>
      <c r="J201" s="127"/>
      <c r="K201" s="126">
        <v>55</v>
      </c>
      <c r="L201" s="127"/>
    </row>
    <row r="202" spans="1:12" ht="12.75">
      <c r="A202" s="108" t="s">
        <v>560</v>
      </c>
      <c r="B202" s="103">
        <v>41</v>
      </c>
      <c r="C202" s="109"/>
      <c r="D202" s="113"/>
      <c r="E202" s="113"/>
      <c r="F202" s="125" t="s">
        <v>561</v>
      </c>
      <c r="G202" s="126">
        <v>47</v>
      </c>
      <c r="H202" s="127"/>
      <c r="I202" s="178"/>
      <c r="J202" s="127"/>
      <c r="K202" s="126">
        <v>47</v>
      </c>
      <c r="L202" s="127"/>
    </row>
    <row r="203" spans="1:12" ht="12.75">
      <c r="A203" s="108" t="s">
        <v>562</v>
      </c>
      <c r="B203" s="119"/>
      <c r="C203" s="120"/>
      <c r="D203" s="110" t="s">
        <v>563</v>
      </c>
      <c r="E203" s="110" t="s">
        <v>564</v>
      </c>
      <c r="F203" s="110"/>
      <c r="G203" s="111">
        <f>G204</f>
        <v>30.4</v>
      </c>
      <c r="H203" s="112">
        <f>H204</f>
        <v>0</v>
      </c>
      <c r="I203" s="111">
        <f>I204</f>
        <v>0</v>
      </c>
      <c r="J203" s="112">
        <f>J204</f>
        <v>0</v>
      </c>
      <c r="K203" s="111">
        <f>K204</f>
        <v>30.4</v>
      </c>
      <c r="L203" s="112">
        <f>L204</f>
        <v>0</v>
      </c>
    </row>
    <row r="204" spans="1:12" ht="12.75">
      <c r="A204" s="108" t="s">
        <v>565</v>
      </c>
      <c r="B204" s="103"/>
      <c r="C204" s="109"/>
      <c r="D204" s="113"/>
      <c r="E204" s="125" t="s">
        <v>566</v>
      </c>
      <c r="F204" s="125"/>
      <c r="G204" s="126">
        <f>SUM(G205:G221)</f>
        <v>30.4</v>
      </c>
      <c r="H204" s="127">
        <f>SUM(H205:H221)</f>
        <v>0</v>
      </c>
      <c r="I204" s="126">
        <f>SUM(I205:I221)</f>
        <v>0</v>
      </c>
      <c r="J204" s="127">
        <f>SUM(J205:J221)</f>
        <v>0</v>
      </c>
      <c r="K204" s="126">
        <f>SUM(K205:K221)</f>
        <v>30.4</v>
      </c>
      <c r="L204" s="127">
        <f>SUM(L205:L221)</f>
        <v>0</v>
      </c>
    </row>
    <row r="205" spans="1:12" ht="12.75">
      <c r="A205" s="108" t="s">
        <v>567</v>
      </c>
      <c r="B205" s="103">
        <v>111</v>
      </c>
      <c r="C205" s="109"/>
      <c r="D205" s="113"/>
      <c r="E205" s="113" t="s">
        <v>101</v>
      </c>
      <c r="F205" s="113" t="s">
        <v>102</v>
      </c>
      <c r="G205" s="114">
        <v>16</v>
      </c>
      <c r="H205" s="115"/>
      <c r="I205" s="116"/>
      <c r="J205" s="115"/>
      <c r="K205" s="114">
        <v>16</v>
      </c>
      <c r="L205" s="115"/>
    </row>
    <row r="206" spans="1:12" ht="12.75">
      <c r="A206" s="108" t="s">
        <v>568</v>
      </c>
      <c r="B206" s="103">
        <v>111</v>
      </c>
      <c r="C206" s="109"/>
      <c r="D206" s="113"/>
      <c r="E206" s="113" t="s">
        <v>103</v>
      </c>
      <c r="F206" s="113" t="s">
        <v>104</v>
      </c>
      <c r="G206" s="114">
        <v>4.9</v>
      </c>
      <c r="H206" s="115"/>
      <c r="I206" s="116"/>
      <c r="J206" s="115"/>
      <c r="K206" s="114">
        <v>4.9</v>
      </c>
      <c r="L206" s="115"/>
    </row>
    <row r="207" spans="1:12" ht="12.75">
      <c r="A207" s="108" t="s">
        <v>569</v>
      </c>
      <c r="B207" s="103">
        <v>111</v>
      </c>
      <c r="C207" s="109"/>
      <c r="D207" s="113"/>
      <c r="E207" s="113" t="s">
        <v>105</v>
      </c>
      <c r="F207" s="113" t="s">
        <v>106</v>
      </c>
      <c r="G207" s="114">
        <v>0.30000000000000004</v>
      </c>
      <c r="H207" s="115"/>
      <c r="I207" s="116"/>
      <c r="J207" s="115"/>
      <c r="K207" s="114">
        <v>0.30000000000000004</v>
      </c>
      <c r="L207" s="115"/>
    </row>
    <row r="208" spans="1:12" ht="12.75">
      <c r="A208" s="108" t="s">
        <v>570</v>
      </c>
      <c r="B208" s="103">
        <v>111</v>
      </c>
      <c r="C208" s="109"/>
      <c r="D208" s="113"/>
      <c r="E208" s="113" t="s">
        <v>107</v>
      </c>
      <c r="F208" s="113" t="s">
        <v>108</v>
      </c>
      <c r="G208" s="114">
        <v>1.9</v>
      </c>
      <c r="H208" s="115"/>
      <c r="I208" s="116"/>
      <c r="J208" s="115"/>
      <c r="K208" s="114">
        <v>1.9</v>
      </c>
      <c r="L208" s="115"/>
    </row>
    <row r="209" spans="1:12" ht="12.75">
      <c r="A209" s="108" t="s">
        <v>571</v>
      </c>
      <c r="B209" s="103">
        <v>41</v>
      </c>
      <c r="C209" s="109"/>
      <c r="D209" s="113"/>
      <c r="E209" s="113" t="s">
        <v>109</v>
      </c>
      <c r="F209" s="113" t="s">
        <v>110</v>
      </c>
      <c r="G209" s="114">
        <v>0.30000000000000004</v>
      </c>
      <c r="H209" s="115"/>
      <c r="I209" s="116"/>
      <c r="J209" s="115"/>
      <c r="K209" s="114">
        <v>0.30000000000000004</v>
      </c>
      <c r="L209" s="115"/>
    </row>
    <row r="210" spans="1:12" ht="12.75">
      <c r="A210" s="108" t="s">
        <v>572</v>
      </c>
      <c r="B210" s="103">
        <v>41</v>
      </c>
      <c r="C210" s="109"/>
      <c r="D210" s="113"/>
      <c r="E210" s="113" t="s">
        <v>111</v>
      </c>
      <c r="F210" s="113" t="s">
        <v>112</v>
      </c>
      <c r="G210" s="114">
        <v>2.9</v>
      </c>
      <c r="H210" s="115"/>
      <c r="I210" s="116"/>
      <c r="J210" s="115"/>
      <c r="K210" s="114">
        <v>2.9</v>
      </c>
      <c r="L210" s="115"/>
    </row>
    <row r="211" spans="1:12" ht="12.75">
      <c r="A211" s="108" t="s">
        <v>573</v>
      </c>
      <c r="B211" s="103">
        <v>111</v>
      </c>
      <c r="C211" s="109"/>
      <c r="D211" s="113"/>
      <c r="E211" s="113" t="s">
        <v>113</v>
      </c>
      <c r="F211" s="113" t="s">
        <v>114</v>
      </c>
      <c r="G211" s="114">
        <v>0.2</v>
      </c>
      <c r="H211" s="115"/>
      <c r="I211" s="116"/>
      <c r="J211" s="115"/>
      <c r="K211" s="114">
        <v>0.2</v>
      </c>
      <c r="L211" s="115"/>
    </row>
    <row r="212" spans="1:12" ht="12.75">
      <c r="A212" s="108" t="s">
        <v>574</v>
      </c>
      <c r="B212" s="103">
        <v>111</v>
      </c>
      <c r="C212" s="109"/>
      <c r="D212" s="113"/>
      <c r="E212" s="113" t="s">
        <v>116</v>
      </c>
      <c r="F212" s="113" t="s">
        <v>117</v>
      </c>
      <c r="G212" s="114">
        <v>0.5</v>
      </c>
      <c r="H212" s="115"/>
      <c r="I212" s="116"/>
      <c r="J212" s="115"/>
      <c r="K212" s="114">
        <v>0.5</v>
      </c>
      <c r="L212" s="115"/>
    </row>
    <row r="213" spans="1:12" ht="12.75">
      <c r="A213" s="108" t="s">
        <v>575</v>
      </c>
      <c r="B213" s="103">
        <v>111</v>
      </c>
      <c r="C213" s="109"/>
      <c r="D213" s="113"/>
      <c r="E213" s="113" t="s">
        <v>119</v>
      </c>
      <c r="F213" s="113" t="s">
        <v>120</v>
      </c>
      <c r="G213" s="114">
        <v>0.2</v>
      </c>
      <c r="H213" s="115"/>
      <c r="I213" s="116"/>
      <c r="J213" s="115"/>
      <c r="K213" s="114">
        <v>0.2</v>
      </c>
      <c r="L213" s="115"/>
    </row>
    <row r="214" spans="1:12" ht="12.75">
      <c r="A214" s="108" t="s">
        <v>576</v>
      </c>
      <c r="B214" s="103">
        <v>41</v>
      </c>
      <c r="C214" s="109"/>
      <c r="D214" s="113"/>
      <c r="E214" s="113" t="s">
        <v>125</v>
      </c>
      <c r="F214" s="113" t="s">
        <v>126</v>
      </c>
      <c r="G214" s="114">
        <v>0.9</v>
      </c>
      <c r="H214" s="115"/>
      <c r="I214" s="116"/>
      <c r="J214" s="115"/>
      <c r="K214" s="114">
        <v>0.9</v>
      </c>
      <c r="L214" s="115"/>
    </row>
    <row r="215" spans="1:12" ht="12.75">
      <c r="A215" s="108" t="s">
        <v>577</v>
      </c>
      <c r="B215" s="103">
        <v>41</v>
      </c>
      <c r="C215" s="109"/>
      <c r="D215" s="113"/>
      <c r="E215" s="113" t="s">
        <v>128</v>
      </c>
      <c r="F215" s="113" t="s">
        <v>129</v>
      </c>
      <c r="G215" s="114">
        <v>0.30000000000000004</v>
      </c>
      <c r="H215" s="115"/>
      <c r="I215" s="116"/>
      <c r="J215" s="115"/>
      <c r="K215" s="114">
        <v>0.30000000000000004</v>
      </c>
      <c r="L215" s="115"/>
    </row>
    <row r="216" spans="1:12" ht="12.75">
      <c r="A216" s="108" t="s">
        <v>578</v>
      </c>
      <c r="B216" s="103">
        <v>41</v>
      </c>
      <c r="C216" s="109"/>
      <c r="D216" s="113"/>
      <c r="E216" s="113" t="s">
        <v>131</v>
      </c>
      <c r="F216" s="113" t="s">
        <v>132</v>
      </c>
      <c r="G216" s="114">
        <v>0.2</v>
      </c>
      <c r="H216" s="115"/>
      <c r="I216" s="116"/>
      <c r="J216" s="115"/>
      <c r="K216" s="114">
        <v>0.2</v>
      </c>
      <c r="L216" s="115"/>
    </row>
    <row r="217" spans="1:12" ht="12.75">
      <c r="A217" s="108" t="s">
        <v>579</v>
      </c>
      <c r="B217" s="103">
        <v>41</v>
      </c>
      <c r="C217" s="109"/>
      <c r="D217" s="113"/>
      <c r="E217" s="113" t="s">
        <v>255</v>
      </c>
      <c r="F217" s="113" t="s">
        <v>256</v>
      </c>
      <c r="G217" s="114">
        <v>0.30000000000000004</v>
      </c>
      <c r="H217" s="115"/>
      <c r="I217" s="116"/>
      <c r="J217" s="115"/>
      <c r="K217" s="114">
        <v>0.30000000000000004</v>
      </c>
      <c r="L217" s="115"/>
    </row>
    <row r="218" spans="1:12" ht="12.75">
      <c r="A218" s="108" t="s">
        <v>580</v>
      </c>
      <c r="B218" s="103">
        <v>41</v>
      </c>
      <c r="C218" s="109"/>
      <c r="D218" s="113"/>
      <c r="E218" s="113" t="s">
        <v>157</v>
      </c>
      <c r="F218" s="113" t="s">
        <v>257</v>
      </c>
      <c r="G218" s="114">
        <v>0.5</v>
      </c>
      <c r="H218" s="115"/>
      <c r="I218" s="116"/>
      <c r="J218" s="115"/>
      <c r="K218" s="114">
        <v>0.5</v>
      </c>
      <c r="L218" s="115"/>
    </row>
    <row r="219" spans="1:12" ht="12.75">
      <c r="A219" s="108" t="s">
        <v>581</v>
      </c>
      <c r="B219" s="103">
        <v>41</v>
      </c>
      <c r="C219" s="109"/>
      <c r="D219" s="113"/>
      <c r="E219" s="113" t="s">
        <v>258</v>
      </c>
      <c r="F219" s="113" t="s">
        <v>259</v>
      </c>
      <c r="G219" s="114">
        <v>0</v>
      </c>
      <c r="H219" s="115"/>
      <c r="I219" s="116"/>
      <c r="J219" s="115"/>
      <c r="K219" s="114">
        <v>0</v>
      </c>
      <c r="L219" s="115"/>
    </row>
    <row r="220" spans="1:12" ht="12.75">
      <c r="A220" s="108" t="s">
        <v>582</v>
      </c>
      <c r="B220" s="103">
        <v>41</v>
      </c>
      <c r="C220" s="109"/>
      <c r="D220" s="113"/>
      <c r="E220" s="113" t="s">
        <v>161</v>
      </c>
      <c r="F220" s="113" t="s">
        <v>583</v>
      </c>
      <c r="G220" s="114">
        <v>0.5</v>
      </c>
      <c r="H220" s="115"/>
      <c r="I220" s="116"/>
      <c r="J220" s="115"/>
      <c r="K220" s="114">
        <v>0.5</v>
      </c>
      <c r="L220" s="115"/>
    </row>
    <row r="221" spans="1:12" ht="12.75">
      <c r="A221" s="151" t="s">
        <v>584</v>
      </c>
      <c r="B221" s="163">
        <v>41</v>
      </c>
      <c r="C221" s="152"/>
      <c r="D221" s="153"/>
      <c r="E221" s="153" t="s">
        <v>209</v>
      </c>
      <c r="F221" s="153" t="s">
        <v>210</v>
      </c>
      <c r="G221" s="154">
        <v>0.5</v>
      </c>
      <c r="H221" s="155"/>
      <c r="I221" s="156"/>
      <c r="J221" s="155"/>
      <c r="K221" s="154">
        <v>0.5</v>
      </c>
      <c r="L221" s="155"/>
    </row>
  </sheetData>
  <mergeCells count="26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9:F9"/>
    <mergeCell ref="E45:F45"/>
    <mergeCell ref="E78:F78"/>
    <mergeCell ref="E108:F108"/>
    <mergeCell ref="E132:F132"/>
    <mergeCell ref="E164:F164"/>
    <mergeCell ref="E195:F195"/>
    <mergeCell ref="E203:F203"/>
    <mergeCell ref="E204:F204"/>
  </mergeCells>
  <printOptions/>
  <pageMargins left="0.7875" right="0.7875" top="0.7875" bottom="0.9541666666666666" header="0.5118055555555556" footer="0.7875"/>
  <pageSetup fitToHeight="5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2010-03-17T08:51:50Z</cp:lastPrinted>
  <dcterms:created xsi:type="dcterms:W3CDTF">2009-11-25T14:51:25Z</dcterms:created>
  <dcterms:modified xsi:type="dcterms:W3CDTF">2010-03-02T08:12:16Z</dcterms:modified>
  <cp:category/>
  <cp:version/>
  <cp:contentType/>
  <cp:contentStatus/>
</cp:coreProperties>
</file>